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E288" i="9" s="1"/>
  <c r="B288" i="9" s="1"/>
  <c r="G288" i="9"/>
  <c r="F288" i="9"/>
  <c r="F287" i="9"/>
  <c r="F286" i="9"/>
  <c r="H285" i="9"/>
  <c r="G285" i="9"/>
  <c r="F285" i="9"/>
  <c r="E285" i="9"/>
  <c r="B285" i="9" s="1"/>
  <c r="H284" i="9"/>
  <c r="G284" i="9"/>
  <c r="F284" i="9"/>
  <c r="E284" i="9"/>
  <c r="B284" i="9" s="1"/>
  <c r="H283" i="9"/>
  <c r="G283" i="9"/>
  <c r="F283" i="9"/>
  <c r="F282" i="9"/>
  <c r="H281" i="9"/>
  <c r="G281" i="9"/>
  <c r="F281" i="9"/>
  <c r="H280" i="9"/>
  <c r="E280" i="9" s="1"/>
  <c r="B280" i="9" s="1"/>
  <c r="G280" i="9"/>
  <c r="F280" i="9"/>
  <c r="H279" i="9"/>
  <c r="G279" i="9"/>
  <c r="F279" i="9"/>
  <c r="F278" i="9"/>
  <c r="F277" i="9"/>
  <c r="F276" i="9"/>
  <c r="F275" i="9"/>
  <c r="L274" i="9"/>
  <c r="F274" i="9" s="1"/>
  <c r="H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H225" i="9"/>
  <c r="E225" i="9" s="1"/>
  <c r="B225" i="9" s="1"/>
  <c r="G225" i="9"/>
  <c r="F225" i="9"/>
  <c r="M224" i="9"/>
  <c r="L224" i="9"/>
  <c r="F224" i="9" s="1"/>
  <c r="E224" i="9"/>
  <c r="M223" i="9"/>
  <c r="L223" i="9"/>
  <c r="F223" i="9"/>
  <c r="E223" i="9"/>
  <c r="B223" i="9"/>
  <c r="M222" i="9"/>
  <c r="L222" i="9"/>
  <c r="E222" i="9"/>
  <c r="M221" i="9"/>
  <c r="L221" i="9"/>
  <c r="E221" i="9"/>
  <c r="M220" i="9"/>
  <c r="L220" i="9"/>
  <c r="F220" i="9" s="1"/>
  <c r="E220" i="9"/>
  <c r="B220" i="9" s="1"/>
  <c r="M219" i="9"/>
  <c r="L219" i="9"/>
  <c r="F219" i="9" s="1"/>
  <c r="B219" i="9" s="1"/>
  <c r="E219" i="9"/>
  <c r="M218" i="9"/>
  <c r="L218" i="9"/>
  <c r="E218" i="9"/>
  <c r="M217" i="9"/>
  <c r="L217" i="9"/>
  <c r="F217" i="9"/>
  <c r="E217" i="9"/>
  <c r="B217" i="9"/>
  <c r="M216" i="9"/>
  <c r="L216" i="9"/>
  <c r="E216" i="9"/>
  <c r="M215" i="9"/>
  <c r="L215" i="9"/>
  <c r="F215" i="9"/>
  <c r="E215" i="9"/>
  <c r="B215" i="9"/>
  <c r="M214" i="9"/>
  <c r="L214" i="9"/>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G130" i="9"/>
  <c r="F130" i="9"/>
  <c r="E130" i="9"/>
  <c r="B130" i="9" s="1"/>
  <c r="H129" i="9"/>
  <c r="G129" i="9"/>
  <c r="F129" i="9"/>
  <c r="E129" i="9"/>
  <c r="B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G91" i="9"/>
  <c r="F91" i="9"/>
  <c r="E91" i="9"/>
  <c r="B91" i="9"/>
  <c r="H90" i="9"/>
  <c r="G90" i="9"/>
  <c r="F90" i="9"/>
  <c r="E90" i="9"/>
  <c r="B90" i="9" s="1"/>
  <c r="H89" i="9"/>
  <c r="G89" i="9"/>
  <c r="F89" i="9"/>
  <c r="E89" i="9"/>
  <c r="B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G63" i="9"/>
  <c r="F63" i="9"/>
  <c r="E63" i="9"/>
  <c r="B63" i="9"/>
  <c r="H62" i="9"/>
  <c r="G62" i="9"/>
  <c r="F62" i="9"/>
  <c r="E62" i="9"/>
  <c r="B62" i="9" s="1"/>
  <c r="H61" i="9"/>
  <c r="E61" i="9" s="1"/>
  <c r="B61" i="9" s="1"/>
  <c r="G61" i="9"/>
  <c r="F61" i="9"/>
  <c r="H60" i="9"/>
  <c r="G60" i="9"/>
  <c r="F60" i="9"/>
  <c r="E60" i="9"/>
  <c r="B60" i="9" s="1"/>
  <c r="H59" i="9"/>
  <c r="E59" i="9" s="1"/>
  <c r="B59" i="9" s="1"/>
  <c r="G59" i="9"/>
  <c r="F59" i="9"/>
  <c r="H58" i="9"/>
  <c r="G58" i="9"/>
  <c r="F58" i="9"/>
  <c r="E58" i="9"/>
  <c r="B58" i="9" s="1"/>
  <c r="H57" i="9"/>
  <c r="E57" i="9" s="1"/>
  <c r="B57" i="9" s="1"/>
  <c r="G57" i="9"/>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E51" i="9" s="1"/>
  <c r="B51" i="9" s="1"/>
  <c r="G51" i="9"/>
  <c r="F51" i="9"/>
  <c r="H50" i="9"/>
  <c r="G50" i="9"/>
  <c r="F50" i="9"/>
  <c r="E50" i="9"/>
  <c r="B50" i="9" s="1"/>
  <c r="H49" i="9"/>
  <c r="G49" i="9"/>
  <c r="F49" i="9"/>
  <c r="E49" i="9"/>
  <c r="B49" i="9"/>
  <c r="H48" i="9"/>
  <c r="G48" i="9"/>
  <c r="F48" i="9"/>
  <c r="E48" i="9"/>
  <c r="B48" i="9" s="1"/>
  <c r="H47" i="9"/>
  <c r="E47" i="9" s="1"/>
  <c r="B47" i="9" s="1"/>
  <c r="G47" i="9"/>
  <c r="F47" i="9"/>
  <c r="H46" i="9"/>
  <c r="E46" i="9" s="1"/>
  <c r="B46" i="9" s="1"/>
  <c r="G46" i="9"/>
  <c r="F46" i="9"/>
  <c r="H45" i="9"/>
  <c r="G45" i="9"/>
  <c r="F45" i="9"/>
  <c r="H44" i="9"/>
  <c r="G44" i="9"/>
  <c r="F44" i="9"/>
  <c r="E44" i="9"/>
  <c r="B44" i="9" s="1"/>
  <c r="H43" i="9"/>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s="1"/>
  <c r="H37" i="9"/>
  <c r="G37" i="9"/>
  <c r="F37" i="9"/>
  <c r="H36" i="9"/>
  <c r="G36" i="9"/>
  <c r="F36" i="9"/>
  <c r="E36" i="9"/>
  <c r="B36" i="9" s="1"/>
  <c r="H35" i="9"/>
  <c r="G35" i="9"/>
  <c r="F35" i="9"/>
  <c r="E35" i="9"/>
  <c r="B35" i="9"/>
  <c r="H34" i="9"/>
  <c r="G34" i="9"/>
  <c r="F34" i="9"/>
  <c r="E34" i="9"/>
  <c r="B34" i="9" s="1"/>
  <c r="H33" i="9"/>
  <c r="G33" i="9"/>
  <c r="F33" i="9"/>
  <c r="E33" i="9"/>
  <c r="B33" i="9"/>
  <c r="H32" i="9"/>
  <c r="G32" i="9"/>
  <c r="F32" i="9"/>
  <c r="E32" i="9"/>
  <c r="B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G26" i="9"/>
  <c r="F26" i="9"/>
  <c r="H25" i="9"/>
  <c r="G25" i="9"/>
  <c r="F25" i="9"/>
  <c r="E25" i="9"/>
  <c r="B25" i="9" s="1"/>
  <c r="H24" i="9"/>
  <c r="E24" i="9" s="1"/>
  <c r="B24" i="9" s="1"/>
  <c r="G24" i="9"/>
  <c r="F24" i="9"/>
  <c r="H23" i="9"/>
  <c r="G23" i="9"/>
  <c r="F23" i="9"/>
  <c r="E23" i="9"/>
  <c r="B23" i="9" s="1"/>
  <c r="H22" i="9"/>
  <c r="G22" i="9"/>
  <c r="F22" i="9"/>
  <c r="H21" i="9"/>
  <c r="G21" i="9"/>
  <c r="F21" i="9"/>
  <c r="E21" i="9"/>
  <c r="B21" i="9" s="1"/>
  <c r="F20" i="9"/>
  <c r="F4" i="9"/>
  <c r="O3" i="9"/>
  <c r="G274" i="9" s="1"/>
  <c r="E274" i="9" s="1"/>
  <c r="B274" i="9" s="1"/>
  <c r="I3" i="9"/>
  <c r="H3" i="9"/>
  <c r="G3" i="9"/>
  <c r="D101" i="8"/>
  <c r="D95" i="8"/>
  <c r="D90" i="8"/>
  <c r="D85" i="8"/>
  <c r="D80" i="8"/>
  <c r="D75" i="8"/>
  <c r="D70" i="8"/>
  <c r="D65" i="8"/>
  <c r="D60" i="8"/>
  <c r="D55" i="8"/>
  <c r="D50" i="8"/>
  <c r="D44" i="8"/>
  <c r="D36" i="8"/>
  <c r="D26" i="8"/>
  <c r="D24" i="8" s="1"/>
  <c r="C1499" i="1"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246" i="5"/>
  <c r="D245" i="5" s="1"/>
  <c r="C1222" i="1" s="1"/>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87" i="5"/>
  <c r="D87" i="5"/>
  <c r="F87" i="5" s="1"/>
  <c r="F86" i="5"/>
  <c r="F85" i="5"/>
  <c r="F84" i="5"/>
  <c r="F83" i="5"/>
  <c r="F82" i="5"/>
  <c r="F81" i="5"/>
  <c r="F80" i="5"/>
  <c r="E79" i="5"/>
  <c r="D79" i="5"/>
  <c r="F79" i="5" s="1"/>
  <c r="E78" i="5"/>
  <c r="D78" i="5"/>
  <c r="F78" i="5" s="1"/>
  <c r="F77" i="5"/>
  <c r="F76" i="5"/>
  <c r="F75" i="5"/>
  <c r="F74" i="5"/>
  <c r="F73" i="5"/>
  <c r="F72" i="5"/>
  <c r="F71" i="5"/>
  <c r="E70" i="5"/>
  <c r="D70" i="5"/>
  <c r="E69" i="5"/>
  <c r="D69" i="5"/>
  <c r="E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D459" i="4" s="1"/>
  <c r="F459"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s="1"/>
  <c r="E421" i="4"/>
  <c r="E420" i="4" s="1"/>
  <c r="E635" i="4" s="1"/>
  <c r="E418" i="4"/>
  <c r="D418" i="4"/>
  <c r="E417" i="4"/>
  <c r="D417" i="4"/>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352" i="4"/>
  <c r="F352" i="4" s="1"/>
  <c r="D351" i="4"/>
  <c r="D350" i="4" s="1"/>
  <c r="F349" i="4"/>
  <c r="E348" i="4"/>
  <c r="D348" i="4"/>
  <c r="F348" i="4" s="1"/>
  <c r="F347" i="4"/>
  <c r="F346" i="4"/>
  <c r="E345" i="4"/>
  <c r="D345" i="4"/>
  <c r="D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3"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D215" i="4" s="1"/>
  <c r="F215"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E152" i="4" s="1"/>
  <c r="D148" i="1" s="1"/>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1" i="4"/>
  <c r="F110" i="4"/>
  <c r="F109" i="4"/>
  <c r="F108" i="4"/>
  <c r="E107" i="4"/>
  <c r="D107" i="4"/>
  <c r="D106" i="4" s="1"/>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H25" i="3"/>
  <c r="G25" i="3"/>
  <c r="B25" i="3"/>
  <c r="I24" i="3"/>
  <c r="H24" i="3"/>
  <c r="G24" i="3"/>
  <c r="B24" i="3"/>
  <c r="G23" i="3"/>
  <c r="B23" i="3"/>
  <c r="G22" i="3"/>
  <c r="B22" i="3"/>
  <c r="I21" i="3"/>
  <c r="G21" i="3"/>
  <c r="B21" i="3"/>
  <c r="G20" i="3"/>
  <c r="B20" i="3"/>
  <c r="G19" i="3"/>
  <c r="B19" i="3"/>
  <c r="G18" i="3"/>
  <c r="B18" i="3"/>
  <c r="G17" i="3"/>
  <c r="B17" i="3"/>
  <c r="G16" i="3"/>
  <c r="B16" i="3"/>
  <c r="H10" i="3" a="1"/>
  <c r="H10" i="3" s="1"/>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C1535" i="1"/>
  <c r="H1535" i="1" s="1"/>
  <c r="C1534" i="1"/>
  <c r="G1534" i="1" s="1"/>
  <c r="G1533" i="1"/>
  <c r="C1533" i="1"/>
  <c r="H1533" i="1" s="1"/>
  <c r="C1532" i="1"/>
  <c r="G1532" i="1" s="1"/>
  <c r="C1531" i="1"/>
  <c r="H1531" i="1" s="1"/>
  <c r="C1530" i="1"/>
  <c r="G1530" i="1" s="1"/>
  <c r="G1529" i="1"/>
  <c r="C1529" i="1"/>
  <c r="H1529" i="1" s="1"/>
  <c r="C1528" i="1"/>
  <c r="G1528" i="1" s="1"/>
  <c r="G1527" i="1"/>
  <c r="C1527" i="1"/>
  <c r="H1527" i="1" s="1"/>
  <c r="C1526" i="1"/>
  <c r="G1526" i="1" s="1"/>
  <c r="C1525" i="1"/>
  <c r="H1525" i="1" s="1"/>
  <c r="G1523" i="1"/>
  <c r="C1523" i="1"/>
  <c r="H1523" i="1" s="1"/>
  <c r="C1522" i="1"/>
  <c r="G1522" i="1" s="1"/>
  <c r="G1521" i="1"/>
  <c r="C1521" i="1"/>
  <c r="H1521" i="1" s="1"/>
  <c r="C1520" i="1"/>
  <c r="G1520" i="1" s="1"/>
  <c r="G1519" i="1"/>
  <c r="C1519" i="1"/>
  <c r="H1519" i="1" s="1"/>
  <c r="H1516" i="1"/>
  <c r="C1516" i="1"/>
  <c r="G1516" i="1" s="1"/>
  <c r="G1515" i="1"/>
  <c r="C1515" i="1"/>
  <c r="H1515" i="1" s="1"/>
  <c r="H1514" i="1"/>
  <c r="C1514" i="1"/>
  <c r="G1514" i="1" s="1"/>
  <c r="G1513" i="1"/>
  <c r="C1513" i="1"/>
  <c r="H1513" i="1" s="1"/>
  <c r="H1512" i="1"/>
  <c r="C1512" i="1"/>
  <c r="G1512" i="1" s="1"/>
  <c r="G1511" i="1"/>
  <c r="C1511" i="1"/>
  <c r="H1511" i="1" s="1"/>
  <c r="H1510" i="1"/>
  <c r="C1510" i="1"/>
  <c r="G1510" i="1" s="1"/>
  <c r="C1509" i="1"/>
  <c r="H1509" i="1" s="1"/>
  <c r="H1508" i="1"/>
  <c r="C1508" i="1"/>
  <c r="G1508" i="1" s="1"/>
  <c r="C1507" i="1"/>
  <c r="H1507" i="1" s="1"/>
  <c r="H1506" i="1"/>
  <c r="C1506" i="1"/>
  <c r="G1506" i="1" s="1"/>
  <c r="G1505" i="1"/>
  <c r="C1505" i="1"/>
  <c r="H1505" i="1" s="1"/>
  <c r="C1504" i="1"/>
  <c r="G1504" i="1" s="1"/>
  <c r="C1503" i="1"/>
  <c r="H1503" i="1" s="1"/>
  <c r="C1502" i="1"/>
  <c r="G1502" i="1" s="1"/>
  <c r="H1500" i="1"/>
  <c r="C1500" i="1"/>
  <c r="G1500" i="1" s="1"/>
  <c r="H1498" i="1"/>
  <c r="C1498" i="1"/>
  <c r="G1498" i="1" s="1"/>
  <c r="G1497" i="1"/>
  <c r="C1497" i="1"/>
  <c r="H1497" i="1" s="1"/>
  <c r="H1496" i="1"/>
  <c r="C1496" i="1"/>
  <c r="G1496" i="1" s="1"/>
  <c r="G1495" i="1"/>
  <c r="C1495" i="1"/>
  <c r="H1495" i="1" s="1"/>
  <c r="H1494" i="1"/>
  <c r="C1494" i="1"/>
  <c r="G1494" i="1" s="1"/>
  <c r="G1493" i="1"/>
  <c r="C1493" i="1"/>
  <c r="H1493" i="1" s="1"/>
  <c r="C1492" i="1"/>
  <c r="G1492" i="1" s="1"/>
  <c r="C1491" i="1"/>
  <c r="H1491" i="1" s="1"/>
  <c r="H1490" i="1"/>
  <c r="C1490" i="1"/>
  <c r="G1490" i="1" s="1"/>
  <c r="G1489" i="1"/>
  <c r="C1489" i="1"/>
  <c r="H1489" i="1" s="1"/>
  <c r="H1488" i="1"/>
  <c r="C1488" i="1"/>
  <c r="G1488" i="1" s="1"/>
  <c r="G1487" i="1"/>
  <c r="C1487" i="1"/>
  <c r="H1487" i="1" s="1"/>
  <c r="C1486" i="1"/>
  <c r="G1486" i="1" s="1"/>
  <c r="C1485" i="1"/>
  <c r="H1485" i="1" s="1"/>
  <c r="C1484" i="1"/>
  <c r="G1484" i="1" s="1"/>
  <c r="C1483" i="1"/>
  <c r="H1483" i="1" s="1"/>
  <c r="H1482" i="1"/>
  <c r="C1482" i="1"/>
  <c r="G1482" i="1" s="1"/>
  <c r="C1481" i="1"/>
  <c r="H1481"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D1439" i="1"/>
  <c r="J1439" i="1" s="1"/>
  <c r="C1439" i="1"/>
  <c r="G1439" i="1" s="1"/>
  <c r="D1438" i="1"/>
  <c r="H1438" i="1" s="1"/>
  <c r="C1438" i="1"/>
  <c r="D1437" i="1"/>
  <c r="C1437" i="1"/>
  <c r="G1437" i="1" s="1"/>
  <c r="D1436" i="1"/>
  <c r="C1436" i="1"/>
  <c r="D1435"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D1410" i="1"/>
  <c r="C1410" i="1"/>
  <c r="G1410" i="1" s="1"/>
  <c r="D1409" i="1"/>
  <c r="C1409" i="1"/>
  <c r="D1408" i="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C1317" i="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H1305" i="1" s="1"/>
  <c r="C1305" i="1"/>
  <c r="G1305" i="1" s="1"/>
  <c r="D1304" i="1"/>
  <c r="H1304" i="1" s="1"/>
  <c r="C1304" i="1"/>
  <c r="G1304" i="1" s="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C1265" i="1"/>
  <c r="G1265" i="1" s="1"/>
  <c r="D1264" i="1"/>
  <c r="H1264" i="1" s="1"/>
  <c r="C1264" i="1"/>
  <c r="G1264" i="1" s="1"/>
  <c r="D1263" i="1"/>
  <c r="C1263" i="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C1232" i="1"/>
  <c r="H1231" i="1"/>
  <c r="D1231" i="1"/>
  <c r="C1231" i="1"/>
  <c r="G1231" i="1" s="1"/>
  <c r="D1230" i="1"/>
  <c r="H1230" i="1" s="1"/>
  <c r="C1230" i="1"/>
  <c r="D1229" i="1"/>
  <c r="C1229" i="1"/>
  <c r="G1229" i="1" s="1"/>
  <c r="D1228" i="1"/>
  <c r="H1228" i="1" s="1"/>
  <c r="C1228" i="1"/>
  <c r="D1227" i="1"/>
  <c r="C1227" i="1"/>
  <c r="G1227" i="1" s="1"/>
  <c r="D1226" i="1"/>
  <c r="C1226" i="1"/>
  <c r="H1225" i="1"/>
  <c r="D1225" i="1"/>
  <c r="C1225" i="1"/>
  <c r="G1225" i="1" s="1"/>
  <c r="D1224" i="1"/>
  <c r="C1224" i="1"/>
  <c r="D1223" i="1"/>
  <c r="C1223" i="1"/>
  <c r="H1221" i="1"/>
  <c r="D1221" i="1"/>
  <c r="C1221" i="1"/>
  <c r="G1221" i="1" s="1"/>
  <c r="D1220" i="1"/>
  <c r="C1220" i="1"/>
  <c r="D1219" i="1"/>
  <c r="C1219" i="1"/>
  <c r="D1218" i="1"/>
  <c r="H1218" i="1" s="1"/>
  <c r="C1218" i="1"/>
  <c r="D1217" i="1"/>
  <c r="C1217" i="1"/>
  <c r="D1216" i="1"/>
  <c r="C1216" i="1"/>
  <c r="D1215" i="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H1182" i="1"/>
  <c r="D1182" i="1"/>
  <c r="C1182" i="1"/>
  <c r="G1182" i="1" s="1"/>
  <c r="D1181" i="1"/>
  <c r="H1181" i="1" s="1"/>
  <c r="C1181" i="1"/>
  <c r="H1180" i="1"/>
  <c r="D1180" i="1"/>
  <c r="C1180" i="1"/>
  <c r="G1180" i="1" s="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D1166" i="1"/>
  <c r="C1166" i="1"/>
  <c r="D1165" i="1"/>
  <c r="C1165" i="1"/>
  <c r="D1164" i="1"/>
  <c r="C1164" i="1"/>
  <c r="G1164" i="1" s="1"/>
  <c r="D1163" i="1"/>
  <c r="C1163" i="1"/>
  <c r="G1163" i="1" s="1"/>
  <c r="D1162" i="1"/>
  <c r="C1162" i="1"/>
  <c r="G1162" i="1" s="1"/>
  <c r="D1161" i="1"/>
  <c r="C1161" i="1"/>
  <c r="G1161" i="1" s="1"/>
  <c r="D1160" i="1"/>
  <c r="C1160" i="1"/>
  <c r="D1159" i="1"/>
  <c r="C1159" i="1"/>
  <c r="G1159" i="1" s="1"/>
  <c r="D1158" i="1"/>
  <c r="C1158" i="1"/>
  <c r="G1158" i="1" s="1"/>
  <c r="D1157" i="1"/>
  <c r="C1157" i="1"/>
  <c r="G1157" i="1" s="1"/>
  <c r="D1156" i="1"/>
  <c r="C1156" i="1"/>
  <c r="D1155" i="1"/>
  <c r="C1155" i="1"/>
  <c r="D1154" i="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D1095" i="1"/>
  <c r="C1095" i="1"/>
  <c r="G1095" i="1" s="1"/>
  <c r="D1094" i="1"/>
  <c r="C1094" i="1"/>
  <c r="G1094" i="1" s="1"/>
  <c r="D1093" i="1"/>
  <c r="C1093" i="1"/>
  <c r="G1093" i="1" s="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D1046"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D1032" i="1"/>
  <c r="C1032" i="1"/>
  <c r="D1031" i="1"/>
  <c r="C1031" i="1"/>
  <c r="G1031" i="1" s="1"/>
  <c r="D1030" i="1"/>
  <c r="C1030" i="1"/>
  <c r="G1030" i="1" s="1"/>
  <c r="D1029" i="1"/>
  <c r="C1029" i="1"/>
  <c r="G1029" i="1" s="1"/>
  <c r="D1028" i="1"/>
  <c r="C1028" i="1"/>
  <c r="D1027" i="1"/>
  <c r="C1027" i="1"/>
  <c r="G1027" i="1" s="1"/>
  <c r="D1026" i="1"/>
  <c r="C1026" i="1"/>
  <c r="G1026" i="1" s="1"/>
  <c r="D1025" i="1"/>
  <c r="C1025" i="1"/>
  <c r="D1024" i="1"/>
  <c r="C1024" i="1"/>
  <c r="G1024" i="1" s="1"/>
  <c r="D1023" i="1"/>
  <c r="C1023" i="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D1005" i="1"/>
  <c r="C1005" i="1"/>
  <c r="G1005" i="1" s="1"/>
  <c r="D1004" i="1"/>
  <c r="C1004" i="1"/>
  <c r="D1003" i="1"/>
  <c r="C1003" i="1"/>
  <c r="D1002" i="1"/>
  <c r="C1002" i="1"/>
  <c r="D1001" i="1"/>
  <c r="C1001" i="1"/>
  <c r="G1001" i="1" s="1"/>
  <c r="D1000" i="1"/>
  <c r="C1000" i="1"/>
  <c r="D999" i="1"/>
  <c r="C999" i="1"/>
  <c r="D998" i="1"/>
  <c r="C998" i="1"/>
  <c r="D997" i="1"/>
  <c r="C997" i="1"/>
  <c r="D996" i="1"/>
  <c r="C996" i="1"/>
  <c r="G996" i="1" s="1"/>
  <c r="D995" i="1"/>
  <c r="C995" i="1"/>
  <c r="G995" i="1" s="1"/>
  <c r="D994" i="1"/>
  <c r="C994" i="1"/>
  <c r="G994" i="1" s="1"/>
  <c r="D993" i="1"/>
  <c r="C993" i="1"/>
  <c r="G993" i="1" s="1"/>
  <c r="D992" i="1"/>
  <c r="C992" i="1"/>
  <c r="G992" i="1" s="1"/>
  <c r="D991" i="1"/>
  <c r="C991" i="1"/>
  <c r="G991" i="1" s="1"/>
  <c r="C990" i="1"/>
  <c r="D989" i="1"/>
  <c r="C989" i="1"/>
  <c r="G989" i="1" s="1"/>
  <c r="D988" i="1"/>
  <c r="C988" i="1"/>
  <c r="G988" i="1" s="1"/>
  <c r="D987" i="1"/>
  <c r="C987" i="1"/>
  <c r="D986" i="1"/>
  <c r="C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D644" i="1"/>
  <c r="C644" i="1"/>
  <c r="D643" i="1"/>
  <c r="C643" i="1"/>
  <c r="D642" i="1"/>
  <c r="C642" i="1"/>
  <c r="D641" i="1"/>
  <c r="C641" i="1"/>
  <c r="G641" i="1" s="1"/>
  <c r="D637" i="1"/>
  <c r="C637" i="1"/>
  <c r="D632" i="1"/>
  <c r="C632" i="1"/>
  <c r="G632" i="1" s="1"/>
  <c r="D631" i="1"/>
  <c r="C631" i="1"/>
  <c r="G631" i="1" s="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D413" i="1"/>
  <c r="C413" i="1"/>
  <c r="D412" i="1"/>
  <c r="C412" i="1"/>
  <c r="D411" i="1"/>
  <c r="C411" i="1"/>
  <c r="D406" i="1"/>
  <c r="H406" i="1" s="1"/>
  <c r="C406" i="1"/>
  <c r="G406" i="1" s="1"/>
  <c r="D405" i="1"/>
  <c r="C405" i="1"/>
  <c r="D404" i="1"/>
  <c r="H404" i="1" s="1"/>
  <c r="C404" i="1"/>
  <c r="G404" i="1" s="1"/>
  <c r="D403" i="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C290" i="1"/>
  <c r="G290" i="1" s="1"/>
  <c r="D289" i="1"/>
  <c r="H289" i="1" s="1"/>
  <c r="C289" i="1"/>
  <c r="G289" i="1" s="1"/>
  <c r="D288" i="1"/>
  <c r="C288" i="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D236" i="1"/>
  <c r="H236" i="1" s="1"/>
  <c r="C236" i="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C207" i="1"/>
  <c r="D206" i="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D191" i="1"/>
  <c r="C191" i="1"/>
  <c r="D190" i="1"/>
  <c r="H190" i="1" s="1"/>
  <c r="C190" i="1"/>
  <c r="G190" i="1" s="1"/>
  <c r="D189" i="1"/>
  <c r="H189" i="1" s="1"/>
  <c r="C189" i="1"/>
  <c r="G189" i="1" s="1"/>
  <c r="D188" i="1"/>
  <c r="H188" i="1" s="1"/>
  <c r="C188" i="1"/>
  <c r="G188" i="1" s="1"/>
  <c r="H187" i="1"/>
  <c r="D187" i="1"/>
  <c r="C187" i="1"/>
  <c r="G187" i="1" s="1"/>
  <c r="D186" i="1"/>
  <c r="C186" i="1"/>
  <c r="G186" i="1" s="1"/>
  <c r="D185" i="1"/>
  <c r="H185" i="1" s="1"/>
  <c r="C185" i="1"/>
  <c r="G185" i="1" s="1"/>
  <c r="D184" i="1"/>
  <c r="C184" i="1"/>
  <c r="D183" i="1"/>
  <c r="H183" i="1" s="1"/>
  <c r="C183" i="1"/>
  <c r="G183" i="1" s="1"/>
  <c r="D182" i="1"/>
  <c r="H182" i="1" s="1"/>
  <c r="C182" i="1"/>
  <c r="G182" i="1" s="1"/>
  <c r="D181" i="1"/>
  <c r="H181" i="1" s="1"/>
  <c r="C181" i="1"/>
  <c r="G181" i="1" s="1"/>
  <c r="D180" i="1"/>
  <c r="C180" i="1"/>
  <c r="G180" i="1" s="1"/>
  <c r="D179" i="1"/>
  <c r="H179" i="1" s="1"/>
  <c r="C179" i="1"/>
  <c r="G179" i="1" s="1"/>
  <c r="D178" i="1"/>
  <c r="H178" i="1" s="1"/>
  <c r="C178" i="1"/>
  <c r="G178" i="1" s="1"/>
  <c r="D177" i="1"/>
  <c r="C177" i="1"/>
  <c r="D176" i="1"/>
  <c r="H176" i="1" s="1"/>
  <c r="C176" i="1"/>
  <c r="G176" i="1" s="1"/>
  <c r="D175" i="1"/>
  <c r="C175" i="1"/>
  <c r="D174" i="1"/>
  <c r="C174" i="1"/>
  <c r="D173" i="1"/>
  <c r="C173" i="1"/>
  <c r="D172" i="1"/>
  <c r="H172" i="1" s="1"/>
  <c r="C172" i="1"/>
  <c r="G172" i="1" s="1"/>
  <c r="D171" i="1"/>
  <c r="H171" i="1" s="1"/>
  <c r="C171" i="1"/>
  <c r="G171" i="1" s="1"/>
  <c r="D170" i="1"/>
  <c r="C170" i="1"/>
  <c r="D169" i="1"/>
  <c r="H169" i="1" s="1"/>
  <c r="C169" i="1"/>
  <c r="G169" i="1" s="1"/>
  <c r="D168" i="1"/>
  <c r="C168" i="1"/>
  <c r="D167" i="1"/>
  <c r="C167" i="1"/>
  <c r="D166" i="1"/>
  <c r="C166" i="1"/>
  <c r="D165" i="1"/>
  <c r="C165" i="1"/>
  <c r="D164" i="1"/>
  <c r="H164" i="1" s="1"/>
  <c r="C164" i="1"/>
  <c r="G164" i="1" s="1"/>
  <c r="D163" i="1"/>
  <c r="C163" i="1"/>
  <c r="D162" i="1"/>
  <c r="C162" i="1"/>
  <c r="G162" i="1" s="1"/>
  <c r="D161" i="1"/>
  <c r="H161" i="1" s="1"/>
  <c r="C161" i="1"/>
  <c r="G161" i="1" s="1"/>
  <c r="C160" i="1"/>
  <c r="D158" i="1"/>
  <c r="H158" i="1" s="1"/>
  <c r="C158" i="1"/>
  <c r="G158" i="1" s="1"/>
  <c r="D157" i="1"/>
  <c r="C157" i="1"/>
  <c r="D156" i="1"/>
  <c r="H156" i="1" s="1"/>
  <c r="C156" i="1"/>
  <c r="G156" i="1" s="1"/>
  <c r="D155" i="1"/>
  <c r="C155" i="1"/>
  <c r="D154" i="1"/>
  <c r="H154" i="1" s="1"/>
  <c r="C154" i="1"/>
  <c r="D153" i="1"/>
  <c r="H153" i="1" s="1"/>
  <c r="C153" i="1"/>
  <c r="G153" i="1" s="1"/>
  <c r="D152" i="1"/>
  <c r="H152" i="1" s="1"/>
  <c r="C152" i="1"/>
  <c r="G152" i="1" s="1"/>
  <c r="D151" i="1"/>
  <c r="H151" i="1" s="1"/>
  <c r="C151" i="1"/>
  <c r="G151" i="1" s="1"/>
  <c r="D150" i="1"/>
  <c r="C150" i="1"/>
  <c r="D149" i="1"/>
  <c r="C149" i="1"/>
  <c r="G149" i="1" s="1"/>
  <c r="C148" i="1"/>
  <c r="D146" i="1"/>
  <c r="H146" i="1" s="1"/>
  <c r="C146" i="1"/>
  <c r="G146" i="1" s="1"/>
  <c r="D145" i="1"/>
  <c r="H145" i="1" s="1"/>
  <c r="C145" i="1"/>
  <c r="G145" i="1" s="1"/>
  <c r="D144" i="1"/>
  <c r="H144" i="1" s="1"/>
  <c r="C144" i="1"/>
  <c r="G144" i="1" s="1"/>
  <c r="H143" i="1"/>
  <c r="D143" i="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H136" i="1"/>
  <c r="D136" i="1"/>
  <c r="C136" i="1"/>
  <c r="G136" i="1" s="1"/>
  <c r="D135" i="1"/>
  <c r="H135" i="1" s="1"/>
  <c r="C135" i="1"/>
  <c r="G135" i="1" s="1"/>
  <c r="D134" i="1"/>
  <c r="H134" i="1" s="1"/>
  <c r="C134" i="1"/>
  <c r="G134" i="1" s="1"/>
  <c r="D133" i="1"/>
  <c r="H133" i="1" s="1"/>
  <c r="C133" i="1"/>
  <c r="G133" i="1" s="1"/>
  <c r="D132" i="1"/>
  <c r="C132" i="1"/>
  <c r="D131" i="1"/>
  <c r="C131" i="1"/>
  <c r="D130" i="1"/>
  <c r="C130" i="1"/>
  <c r="D129" i="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H118" i="1"/>
  <c r="D118" i="1"/>
  <c r="C118" i="1"/>
  <c r="G118" i="1" s="1"/>
  <c r="D117" i="1"/>
  <c r="H117" i="1" s="1"/>
  <c r="C117" i="1"/>
  <c r="G117" i="1" s="1"/>
  <c r="D116" i="1"/>
  <c r="H116" i="1" s="1"/>
  <c r="C116" i="1"/>
  <c r="G116" i="1" s="1"/>
  <c r="D115" i="1"/>
  <c r="H115" i="1" s="1"/>
  <c r="C115" i="1"/>
  <c r="G115" i="1" s="1"/>
  <c r="H114" i="1"/>
  <c r="D114" i="1"/>
  <c r="C114" i="1"/>
  <c r="G114" i="1" s="1"/>
  <c r="D113" i="1"/>
  <c r="C113" i="1"/>
  <c r="G113" i="1" s="1"/>
  <c r="D112" i="1"/>
  <c r="H112" i="1" s="1"/>
  <c r="C112" i="1"/>
  <c r="G112" i="1" s="1"/>
  <c r="D111" i="1"/>
  <c r="H111" i="1" s="1"/>
  <c r="C111" i="1"/>
  <c r="G111" i="1" s="1"/>
  <c r="H110" i="1"/>
  <c r="D110" i="1"/>
  <c r="C110" i="1"/>
  <c r="G110" i="1" s="1"/>
  <c r="D109" i="1"/>
  <c r="H109" i="1" s="1"/>
  <c r="C109" i="1"/>
  <c r="G109" i="1" s="1"/>
  <c r="D108" i="1"/>
  <c r="H108" i="1" s="1"/>
  <c r="C108" i="1"/>
  <c r="D107" i="1"/>
  <c r="H107" i="1" s="1"/>
  <c r="C107" i="1"/>
  <c r="G107" i="1" s="1"/>
  <c r="D106" i="1"/>
  <c r="H106" i="1" s="1"/>
  <c r="C106" i="1"/>
  <c r="G106" i="1" s="1"/>
  <c r="D105" i="1"/>
  <c r="H105" i="1" s="1"/>
  <c r="C105" i="1"/>
  <c r="G105" i="1" s="1"/>
  <c r="H104" i="1"/>
  <c r="D104" i="1"/>
  <c r="C104" i="1"/>
  <c r="G104" i="1" s="1"/>
  <c r="D103" i="1"/>
  <c r="H103" i="1" s="1"/>
  <c r="C103" i="1"/>
  <c r="G103" i="1" s="1"/>
  <c r="C102" i="1"/>
  <c r="D101" i="1"/>
  <c r="H101" i="1" s="1"/>
  <c r="C101" i="1"/>
  <c r="G101" i="1" s="1"/>
  <c r="D100" i="1"/>
  <c r="H100" i="1" s="1"/>
  <c r="C100" i="1"/>
  <c r="G100" i="1" s="1"/>
  <c r="D99" i="1"/>
  <c r="H99" i="1" s="1"/>
  <c r="C99" i="1"/>
  <c r="G99" i="1" s="1"/>
  <c r="D98" i="1"/>
  <c r="H98" i="1" s="1"/>
  <c r="C98" i="1"/>
  <c r="G98" i="1" s="1"/>
  <c r="H97" i="1"/>
  <c r="D97" i="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C89" i="1"/>
  <c r="G89" i="1" s="1"/>
  <c r="D88" i="1"/>
  <c r="H88" i="1" s="1"/>
  <c r="C88" i="1"/>
  <c r="G88" i="1" s="1"/>
  <c r="D87" i="1"/>
  <c r="C87" i="1"/>
  <c r="G87" i="1" s="1"/>
  <c r="D86" i="1"/>
  <c r="H86" i="1" s="1"/>
  <c r="C86" i="1"/>
  <c r="G86" i="1" s="1"/>
  <c r="D85" i="1"/>
  <c r="H85" i="1" s="1"/>
  <c r="C85" i="1"/>
  <c r="G85" i="1" s="1"/>
  <c r="D84" i="1"/>
  <c r="H84" i="1" s="1"/>
  <c r="C84" i="1"/>
  <c r="G84" i="1" s="1"/>
  <c r="D83" i="1"/>
  <c r="H83" i="1" s="1"/>
  <c r="C83" i="1"/>
  <c r="G83" i="1" s="1"/>
  <c r="D82" i="1"/>
  <c r="H82" i="1" s="1"/>
  <c r="C82" i="1"/>
  <c r="G82" i="1" s="1"/>
  <c r="D81" i="1"/>
  <c r="C81" i="1"/>
  <c r="D80" i="1"/>
  <c r="H80" i="1" s="1"/>
  <c r="C80" i="1"/>
  <c r="G80" i="1" s="1"/>
  <c r="D79" i="1"/>
  <c r="C79" i="1"/>
  <c r="D78" i="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H71" i="1"/>
  <c r="D71" i="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D60" i="1"/>
  <c r="H60" i="1" s="1"/>
  <c r="C60" i="1"/>
  <c r="G60" i="1" s="1"/>
  <c r="D59" i="1"/>
  <c r="H59" i="1" s="1"/>
  <c r="C59" i="1"/>
  <c r="G59" i="1" s="1"/>
  <c r="H58" i="1"/>
  <c r="D58" i="1"/>
  <c r="C58" i="1"/>
  <c r="G58" i="1" s="1"/>
  <c r="D57" i="1"/>
  <c r="H57" i="1" s="1"/>
  <c r="C57" i="1"/>
  <c r="G57" i="1" s="1"/>
  <c r="D56" i="1"/>
  <c r="H56" i="1" s="1"/>
  <c r="C56" i="1"/>
  <c r="G56" i="1" s="1"/>
  <c r="D55" i="1"/>
  <c r="H55" i="1" s="1"/>
  <c r="C55" i="1"/>
  <c r="G55" i="1" s="1"/>
  <c r="D54" i="1"/>
  <c r="H54" i="1" s="1"/>
  <c r="C54" i="1"/>
  <c r="G54" i="1" s="1"/>
  <c r="H53" i="1"/>
  <c r="D53" i="1"/>
  <c r="C53" i="1"/>
  <c r="G53" i="1" s="1"/>
  <c r="D52" i="1"/>
  <c r="H52" i="1" s="1"/>
  <c r="C52" i="1"/>
  <c r="G52" i="1" s="1"/>
  <c r="D51" i="1"/>
  <c r="H51" i="1" s="1"/>
  <c r="C51" i="1"/>
  <c r="G51" i="1" s="1"/>
  <c r="D50" i="1"/>
  <c r="H50" i="1" s="1"/>
  <c r="C50" i="1"/>
  <c r="G50" i="1" s="1"/>
  <c r="H49" i="1"/>
  <c r="D49" i="1"/>
  <c r="C49" i="1"/>
  <c r="G49" i="1" s="1"/>
  <c r="D48" i="1"/>
  <c r="H48" i="1" s="1"/>
  <c r="C48" i="1"/>
  <c r="G48" i="1" s="1"/>
  <c r="D47" i="1"/>
  <c r="H47" i="1" s="1"/>
  <c r="C47" i="1"/>
  <c r="G47" i="1" s="1"/>
  <c r="D46" i="1"/>
  <c r="H46" i="1" s="1"/>
  <c r="C46" i="1"/>
  <c r="G46"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H39" i="1"/>
  <c r="D39" i="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H31" i="1"/>
  <c r="D31" i="1"/>
  <c r="C31" i="1"/>
  <c r="G31" i="1" s="1"/>
  <c r="D30" i="1"/>
  <c r="H30" i="1" s="1"/>
  <c r="C30" i="1"/>
  <c r="G30" i="1" s="1"/>
  <c r="D29" i="1"/>
  <c r="H29" i="1" s="1"/>
  <c r="C29" i="1"/>
  <c r="G29" i="1" s="1"/>
  <c r="D28" i="1"/>
  <c r="H28" i="1" s="1"/>
  <c r="C28" i="1"/>
  <c r="G28" i="1" s="1"/>
  <c r="D27" i="1"/>
  <c r="H27" i="1" s="1"/>
  <c r="C27" i="1"/>
  <c r="G27" i="1" s="1"/>
  <c r="D26" i="1"/>
  <c r="H26" i="1" s="1"/>
  <c r="C26" i="1"/>
  <c r="G26" i="1" s="1"/>
  <c r="H25" i="1"/>
  <c r="D25" i="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H17" i="1"/>
  <c r="D17" i="1"/>
  <c r="C17" i="1"/>
  <c r="G17" i="1" s="1"/>
  <c r="D16" i="1"/>
  <c r="H16" i="1" s="1"/>
  <c r="C16" i="1"/>
  <c r="G16" i="1" s="1"/>
  <c r="D15" i="1"/>
  <c r="H15" i="1" s="1"/>
  <c r="C15" i="1"/>
  <c r="G15" i="1" s="1"/>
  <c r="D14" i="1"/>
  <c r="H14" i="1" s="1"/>
  <c r="C14" i="1"/>
  <c r="G14" i="1" s="1"/>
  <c r="H13" i="1"/>
  <c r="D13" i="1"/>
  <c r="C13" i="1"/>
  <c r="G13" i="1" s="1"/>
  <c r="D12" i="1"/>
  <c r="H12" i="1" s="1"/>
  <c r="C12" i="1"/>
  <c r="G12" i="1" s="1"/>
  <c r="D11" i="1"/>
  <c r="H11" i="1" s="1"/>
  <c r="C11" i="1"/>
  <c r="G11" i="1" s="1"/>
  <c r="D10" i="1"/>
  <c r="H10" i="1" s="1"/>
  <c r="C10" i="1"/>
  <c r="G10" i="1" s="1"/>
  <c r="H9" i="1"/>
  <c r="D9" i="1"/>
  <c r="C9" i="1"/>
  <c r="G9" i="1" s="1"/>
  <c r="D8" i="1"/>
  <c r="H8" i="1" s="1"/>
  <c r="C8" i="1"/>
  <c r="G8" i="1" s="1"/>
  <c r="D7" i="1"/>
  <c r="H7" i="1" s="1"/>
  <c r="C7" i="1"/>
  <c r="G7" i="1" s="1"/>
  <c r="D6" i="1"/>
  <c r="H6" i="1" s="1"/>
  <c r="C6" i="1"/>
  <c r="G6" i="1" s="1"/>
  <c r="D5" i="1"/>
  <c r="H5" i="1" s="1"/>
  <c r="C5" i="1"/>
  <c r="G5" i="1" s="1"/>
  <c r="D4" i="1"/>
  <c r="H4" i="1" s="1"/>
  <c r="C4" i="1"/>
  <c r="G4" i="1" s="1"/>
  <c r="D3" i="1"/>
  <c r="H3" i="1" s="1"/>
  <c r="C3" i="1"/>
  <c r="G3" i="1" s="1"/>
  <c r="E281" i="9" l="1"/>
  <c r="B281" i="9" s="1"/>
  <c r="G405" i="1"/>
  <c r="G220" i="1"/>
  <c r="G236" i="1"/>
  <c r="G237" i="1"/>
  <c r="G297" i="9"/>
  <c r="E297" i="9" s="1"/>
  <c r="H1437" i="1"/>
  <c r="H1436" i="1"/>
  <c r="H1439" i="1"/>
  <c r="I1439" i="1" s="1"/>
  <c r="G1156" i="1"/>
  <c r="G1160" i="1"/>
  <c r="F242" i="5"/>
  <c r="E26" i="9"/>
  <c r="B26" i="9" s="1"/>
  <c r="E283" i="9"/>
  <c r="B283" i="9" s="1"/>
  <c r="G1525" i="1"/>
  <c r="D49" i="8"/>
  <c r="D43" i="8" s="1"/>
  <c r="G1535" i="1"/>
  <c r="C1524" i="1"/>
  <c r="G1524" i="1" s="1"/>
  <c r="H1576" i="1"/>
  <c r="H1578" i="1"/>
  <c r="E245" i="5"/>
  <c r="D1222" i="1" s="1"/>
  <c r="H1222" i="1" s="1"/>
  <c r="G1263" i="1"/>
  <c r="E237" i="5"/>
  <c r="F250" i="5"/>
  <c r="G1223" i="1"/>
  <c r="F246" i="5"/>
  <c r="G1219" i="1"/>
  <c r="G1217" i="1"/>
  <c r="G1166" i="1"/>
  <c r="G1155" i="1"/>
  <c r="F146" i="5"/>
  <c r="E287" i="9"/>
  <c r="B287" i="9" s="1"/>
  <c r="G1064" i="1"/>
  <c r="F69" i="5"/>
  <c r="F70" i="5"/>
  <c r="G1033" i="1"/>
  <c r="G1032" i="1"/>
  <c r="G1028" i="1"/>
  <c r="G1023" i="1"/>
  <c r="G1025" i="1"/>
  <c r="G1006" i="1"/>
  <c r="G1004" i="1"/>
  <c r="G1003" i="1"/>
  <c r="G1002" i="1"/>
  <c r="G1000" i="1"/>
  <c r="G999" i="1"/>
  <c r="E12" i="5"/>
  <c r="D990" i="1" s="1"/>
  <c r="F19" i="5"/>
  <c r="G990" i="1"/>
  <c r="G997" i="1"/>
  <c r="G998" i="1"/>
  <c r="G637" i="1"/>
  <c r="F418" i="4"/>
  <c r="G413" i="1"/>
  <c r="G411" i="1"/>
  <c r="G412" i="1"/>
  <c r="G288" i="1"/>
  <c r="E644" i="4"/>
  <c r="D638" i="1" s="1"/>
  <c r="H180" i="1"/>
  <c r="E43" i="9"/>
  <c r="B43" i="9" s="1"/>
  <c r="H79" i="1"/>
  <c r="H81" i="1"/>
  <c r="F218" i="9"/>
  <c r="G642" i="1"/>
  <c r="G644" i="1"/>
  <c r="G643" i="1"/>
  <c r="G645" i="1"/>
  <c r="F652" i="4"/>
  <c r="F643" i="4"/>
  <c r="G206" i="1"/>
  <c r="G207" i="1"/>
  <c r="F222" i="9"/>
  <c r="G184" i="1"/>
  <c r="F221" i="9"/>
  <c r="B221" i="9" s="1"/>
  <c r="G177" i="1"/>
  <c r="G173" i="1"/>
  <c r="G175" i="1"/>
  <c r="E163" i="4"/>
  <c r="D159" i="1" s="1"/>
  <c r="F177" i="4"/>
  <c r="G174" i="1"/>
  <c r="G170" i="1"/>
  <c r="G168" i="1"/>
  <c r="F169" i="4"/>
  <c r="G165" i="1"/>
  <c r="G167" i="1"/>
  <c r="G166" i="1"/>
  <c r="G163" i="1"/>
  <c r="D160" i="1"/>
  <c r="G160" i="1" s="1"/>
  <c r="F164" i="4"/>
  <c r="G155" i="1"/>
  <c r="G157" i="1"/>
  <c r="F159" i="4"/>
  <c r="G148" i="1"/>
  <c r="G154" i="1"/>
  <c r="G150" i="1"/>
  <c r="G79" i="1"/>
  <c r="G81" i="1"/>
  <c r="E6" i="4"/>
  <c r="D2" i="1" s="1"/>
  <c r="F106" i="4"/>
  <c r="F112" i="4"/>
  <c r="G102" i="1"/>
  <c r="G986" i="1"/>
  <c r="G987" i="1"/>
  <c r="G1531" i="1"/>
  <c r="G1491" i="1"/>
  <c r="C1501" i="1"/>
  <c r="H1501" i="1" s="1"/>
  <c r="G1509" i="1"/>
  <c r="G1507" i="1"/>
  <c r="H1504" i="1"/>
  <c r="G1503" i="1"/>
  <c r="H1499" i="1"/>
  <c r="G1499" i="1"/>
  <c r="G1501" i="1"/>
  <c r="H1502" i="1"/>
  <c r="H1492" i="1"/>
  <c r="H1486" i="1"/>
  <c r="G1485" i="1"/>
  <c r="G1481" i="1"/>
  <c r="G1483" i="1"/>
  <c r="H1484" i="1"/>
  <c r="H1410" i="1"/>
  <c r="D114" i="6"/>
  <c r="H1409" i="1"/>
  <c r="F214" i="9"/>
  <c r="B214" i="9" s="1"/>
  <c r="H1220" i="1"/>
  <c r="H1265" i="1"/>
  <c r="H1263" i="1"/>
  <c r="H1232" i="1"/>
  <c r="H1229" i="1"/>
  <c r="H1227" i="1"/>
  <c r="H1226" i="1"/>
  <c r="E279" i="9"/>
  <c r="B279" i="9" s="1"/>
  <c r="H1223" i="1"/>
  <c r="H1224" i="1"/>
  <c r="H1219" i="1"/>
  <c r="H1216" i="1"/>
  <c r="D238" i="5"/>
  <c r="D237" i="5" s="1"/>
  <c r="H1217" i="1"/>
  <c r="E290" i="9"/>
  <c r="B290" i="9" s="1"/>
  <c r="H1166" i="1"/>
  <c r="H1165" i="1"/>
  <c r="D7" i="5"/>
  <c r="B222" i="9"/>
  <c r="H186" i="1"/>
  <c r="E22" i="9"/>
  <c r="B22" i="9" s="1"/>
  <c r="H405" i="1"/>
  <c r="H411" i="1"/>
  <c r="H412" i="1"/>
  <c r="E273" i="9"/>
  <c r="B273" i="9" s="1"/>
  <c r="H413" i="1"/>
  <c r="H290" i="1"/>
  <c r="H288" i="1"/>
  <c r="D644" i="4"/>
  <c r="H184" i="1"/>
  <c r="H191" i="1"/>
  <c r="H206" i="1"/>
  <c r="H207" i="1"/>
  <c r="D196" i="4"/>
  <c r="G191" i="1"/>
  <c r="E45" i="9"/>
  <c r="B45" i="9" s="1"/>
  <c r="B218" i="9"/>
  <c r="H177" i="1"/>
  <c r="H175" i="1"/>
  <c r="H173" i="1"/>
  <c r="H174" i="1"/>
  <c r="H170" i="1"/>
  <c r="H168" i="1"/>
  <c r="H167" i="1"/>
  <c r="H165" i="1"/>
  <c r="H166" i="1"/>
  <c r="H163" i="1"/>
  <c r="H160" i="1"/>
  <c r="H162" i="1"/>
  <c r="D163" i="4"/>
  <c r="H155" i="1"/>
  <c r="H157" i="1"/>
  <c r="F134" i="4"/>
  <c r="G130" i="1"/>
  <c r="G132" i="1"/>
  <c r="G131" i="1"/>
  <c r="G108" i="1"/>
  <c r="F216" i="9"/>
  <c r="D82" i="4"/>
  <c r="H148" i="1"/>
  <c r="H149" i="1"/>
  <c r="H150" i="1"/>
  <c r="H132" i="1"/>
  <c r="H130" i="1"/>
  <c r="H131" i="1"/>
  <c r="D133" i="4"/>
  <c r="D6" i="4" s="1"/>
  <c r="H102" i="1"/>
  <c r="H113" i="1"/>
  <c r="E37" i="9"/>
  <c r="B37" i="9" s="1"/>
  <c r="B216" i="9"/>
  <c r="H87" i="1"/>
  <c r="H89" i="1"/>
  <c r="H571" i="1"/>
  <c r="G571" i="1"/>
  <c r="G573" i="1"/>
  <c r="G575" i="1"/>
  <c r="G577" i="1"/>
  <c r="G579" i="1"/>
  <c r="G581" i="1"/>
  <c r="G583" i="1"/>
  <c r="G585" i="1"/>
  <c r="G587" i="1"/>
  <c r="G589" i="1"/>
  <c r="G591" i="1"/>
  <c r="G593" i="1"/>
  <c r="G595" i="1"/>
  <c r="G597" i="1"/>
  <c r="G599" i="1"/>
  <c r="G601" i="1"/>
  <c r="G603" i="1"/>
  <c r="G605" i="1"/>
  <c r="G607" i="1"/>
  <c r="G609" i="1"/>
  <c r="G611" i="1"/>
  <c r="G613" i="1"/>
  <c r="G572" i="1"/>
  <c r="G574" i="1"/>
  <c r="G576" i="1"/>
  <c r="G578" i="1"/>
  <c r="G580" i="1"/>
  <c r="G582" i="1"/>
  <c r="G584" i="1"/>
  <c r="G586" i="1"/>
  <c r="G588" i="1"/>
  <c r="G590" i="1"/>
  <c r="G592" i="1"/>
  <c r="G594" i="1"/>
  <c r="G596" i="1"/>
  <c r="G598" i="1"/>
  <c r="G600" i="1"/>
  <c r="G602" i="1"/>
  <c r="G604" i="1"/>
  <c r="G606" i="1"/>
  <c r="G608" i="1"/>
  <c r="G610" i="1"/>
  <c r="G612" i="1"/>
  <c r="G614" i="1"/>
  <c r="H615" i="1"/>
  <c r="H616" i="1"/>
  <c r="H617" i="1"/>
  <c r="H618" i="1"/>
  <c r="H619" i="1"/>
  <c r="H620"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7" i="1"/>
  <c r="H1098" i="1"/>
  <c r="H1099" i="1"/>
  <c r="H1100" i="1"/>
  <c r="H1101" i="1"/>
  <c r="H1102" i="1"/>
  <c r="H1103" i="1"/>
  <c r="H1104" i="1"/>
  <c r="H1105" i="1"/>
  <c r="H1106" i="1"/>
  <c r="H1107" i="1"/>
  <c r="H1108" i="1"/>
  <c r="H1109" i="1"/>
  <c r="H1110" i="1"/>
  <c r="H1111"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5" i="1"/>
  <c r="H1156" i="1"/>
  <c r="H1157" i="1"/>
  <c r="H1158" i="1"/>
  <c r="H1159" i="1"/>
  <c r="H1160" i="1"/>
  <c r="H1161" i="1"/>
  <c r="H1162" i="1"/>
  <c r="H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6" i="1"/>
  <c r="G1218" i="1"/>
  <c r="G1220" i="1"/>
  <c r="G1222" i="1"/>
  <c r="G1224" i="1"/>
  <c r="G1226" i="1"/>
  <c r="G1228" i="1"/>
  <c r="G1230" i="1"/>
  <c r="G1232" i="1"/>
  <c r="G1234" i="1"/>
  <c r="G1236" i="1"/>
  <c r="G1238" i="1"/>
  <c r="G1240" i="1"/>
  <c r="G1242" i="1"/>
  <c r="G1244" i="1"/>
  <c r="H1164"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E412" i="4"/>
  <c r="I16" i="3"/>
  <c r="E151" i="4"/>
  <c r="G1299" i="1"/>
  <c r="G1317" i="1"/>
  <c r="H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20" i="1"/>
  <c r="H1522" i="1"/>
  <c r="H1524" i="1"/>
  <c r="H1526" i="1"/>
  <c r="H1528" i="1"/>
  <c r="H1530" i="1"/>
  <c r="H1532" i="1"/>
  <c r="H1534" i="1"/>
  <c r="H1536" i="1"/>
  <c r="H1538" i="1"/>
  <c r="H1540" i="1"/>
  <c r="H1542" i="1"/>
  <c r="H1544" i="1"/>
  <c r="H1546" i="1"/>
  <c r="H1548" i="1"/>
  <c r="H1550" i="1"/>
  <c r="H1552" i="1"/>
  <c r="H1554" i="1"/>
  <c r="G20" i="9"/>
  <c r="H20" i="9"/>
  <c r="F152" i="4"/>
  <c r="D151" i="4"/>
  <c r="G1445" i="1"/>
  <c r="F7" i="4"/>
  <c r="F45" i="4"/>
  <c r="F51" i="4"/>
  <c r="F83" i="4"/>
  <c r="F107" i="4"/>
  <c r="F125" i="4"/>
  <c r="F153" i="4"/>
  <c r="F197" i="4"/>
  <c r="F350" i="4"/>
  <c r="E636" i="4"/>
  <c r="D630" i="1" s="1"/>
  <c r="F344" i="4"/>
  <c r="D298" i="4"/>
  <c r="F421" i="4"/>
  <c r="D420" i="4"/>
  <c r="F529" i="4"/>
  <c r="D528" i="4"/>
  <c r="D42" i="8"/>
  <c r="F216" i="4"/>
  <c r="F264" i="4"/>
  <c r="F345" i="4"/>
  <c r="F351" i="4"/>
  <c r="F397" i="4"/>
  <c r="F417" i="4"/>
  <c r="F422" i="4"/>
  <c r="F460" i="4"/>
  <c r="F516" i="4"/>
  <c r="F530" i="4"/>
  <c r="F568" i="4"/>
  <c r="F8" i="5"/>
  <c r="E286" i="9"/>
  <c r="B286" i="9" s="1"/>
  <c r="F88" i="5"/>
  <c r="D118" i="5"/>
  <c r="D134" i="5"/>
  <c r="E176" i="5"/>
  <c r="D177" i="5"/>
  <c r="F90" i="6"/>
  <c r="F130" i="6"/>
  <c r="B297" i="9"/>
  <c r="E296" i="9"/>
  <c r="I10" i="3" s="1"/>
  <c r="F416" i="4"/>
  <c r="F603" i="4"/>
  <c r="F149" i="5"/>
  <c r="E291" i="9"/>
  <c r="B291" i="9" s="1"/>
  <c r="F190" i="5"/>
  <c r="E292" i="9"/>
  <c r="B292" i="9" s="1"/>
  <c r="F206" i="5"/>
  <c r="F5" i="6"/>
  <c r="D141"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165" i="9"/>
  <c r="E165" i="9" s="1"/>
  <c r="B165" i="9" s="1"/>
  <c r="H164" i="9"/>
  <c r="I10" i="9"/>
  <c r="B224" i="9"/>
  <c r="B226" i="9"/>
  <c r="B228" i="9"/>
  <c r="B230" i="9"/>
  <c r="B232" i="9"/>
  <c r="B234" i="9"/>
  <c r="B236" i="9"/>
  <c r="B238" i="9"/>
  <c r="B240" i="9"/>
  <c r="B242" i="9"/>
  <c r="B244" i="9"/>
  <c r="B246" i="9"/>
  <c r="B248" i="9"/>
  <c r="B250" i="9"/>
  <c r="B252" i="9"/>
  <c r="B254" i="9"/>
  <c r="B256" i="9"/>
  <c r="B258" i="9"/>
  <c r="B260" i="9"/>
  <c r="B262" i="9"/>
  <c r="B264" i="9"/>
  <c r="B266" i="9"/>
  <c r="B268" i="9"/>
  <c r="B270" i="9"/>
  <c r="I35" i="3" l="1"/>
  <c r="C1518" i="1"/>
  <c r="F245" i="5"/>
  <c r="I23" i="3"/>
  <c r="D1214" i="1"/>
  <c r="E7" i="5"/>
  <c r="F7" i="5" s="1"/>
  <c r="F12" i="5"/>
  <c r="F114" i="6"/>
  <c r="H27" i="3"/>
  <c r="C1408" i="1"/>
  <c r="F238" i="5"/>
  <c r="C1215" i="1"/>
  <c r="H20" i="3"/>
  <c r="C985" i="1"/>
  <c r="F644" i="4"/>
  <c r="C638" i="1"/>
  <c r="F196" i="4"/>
  <c r="C192" i="1"/>
  <c r="F163" i="4"/>
  <c r="C159" i="1"/>
  <c r="F82" i="4"/>
  <c r="C78" i="1"/>
  <c r="E20" i="9"/>
  <c r="E19" i="9" s="1"/>
  <c r="F133" i="4"/>
  <c r="C129" i="1"/>
  <c r="E164" i="9"/>
  <c r="B164" i="9" s="1"/>
  <c r="F212" i="9"/>
  <c r="G289" i="9"/>
  <c r="E289" i="9" s="1"/>
  <c r="B289" i="9" s="1"/>
  <c r="D176" i="5"/>
  <c r="F177" i="5"/>
  <c r="C1154" i="1"/>
  <c r="F134" i="5"/>
  <c r="C1112" i="1"/>
  <c r="K1432" i="9"/>
  <c r="G295" i="9"/>
  <c r="E295" i="9" s="1"/>
  <c r="B295" i="9" s="1"/>
  <c r="I34" i="3"/>
  <c r="C1517" i="1"/>
  <c r="D636" i="4"/>
  <c r="F528" i="4"/>
  <c r="C522" i="1"/>
  <c r="D635" i="4"/>
  <c r="F420" i="4"/>
  <c r="C414" i="1"/>
  <c r="F298" i="4"/>
  <c r="D407" i="4"/>
  <c r="C293" i="1"/>
  <c r="B20" i="9"/>
  <c r="E289" i="4"/>
  <c r="I17" i="3"/>
  <c r="D147" i="1"/>
  <c r="E639" i="4"/>
  <c r="D407" i="1"/>
  <c r="D412" i="4"/>
  <c r="F6" i="4"/>
  <c r="H16" i="3"/>
  <c r="C2" i="1"/>
  <c r="F141" i="6"/>
  <c r="H28" i="3"/>
  <c r="C1435" i="1"/>
  <c r="G299" i="9"/>
  <c r="E299" i="9" s="1"/>
  <c r="F237" i="5"/>
  <c r="H23" i="3"/>
  <c r="C1214" i="1"/>
  <c r="E175" i="5"/>
  <c r="I22" i="3"/>
  <c r="D1153" i="1"/>
  <c r="F118" i="5"/>
  <c r="D68" i="5"/>
  <c r="C1096" i="1"/>
  <c r="G294" i="9"/>
  <c r="E294" i="9" s="1"/>
  <c r="D408" i="4"/>
  <c r="D289" i="4"/>
  <c r="H17" i="3"/>
  <c r="F151" i="4"/>
  <c r="C147" i="1"/>
  <c r="I1478" i="1"/>
  <c r="I1476" i="1"/>
  <c r="I1459" i="1"/>
  <c r="I1457" i="1"/>
  <c r="I1455" i="1"/>
  <c r="I1452" i="1"/>
  <c r="I1450" i="1"/>
  <c r="I1448" i="1"/>
  <c r="I1446" i="1"/>
  <c r="I1473" i="1"/>
  <c r="I1471" i="1"/>
  <c r="I1468" i="1"/>
  <c r="I1466" i="1"/>
  <c r="I1464" i="1"/>
  <c r="I1462" i="1"/>
  <c r="G1518" i="1" l="1"/>
  <c r="H1518" i="1"/>
  <c r="E6" i="5"/>
  <c r="D984" i="1" s="1"/>
  <c r="D985" i="1"/>
  <c r="H985" i="1" s="1"/>
  <c r="I20" i="3"/>
  <c r="G1408" i="1"/>
  <c r="H1408" i="1"/>
  <c r="G1215" i="1"/>
  <c r="H1215" i="1"/>
  <c r="G985" i="1"/>
  <c r="G638" i="1"/>
  <c r="H638" i="1"/>
  <c r="G192" i="1"/>
  <c r="H192" i="1"/>
  <c r="G159" i="1"/>
  <c r="H159" i="1"/>
  <c r="G78" i="1"/>
  <c r="H78" i="1"/>
  <c r="G129" i="1"/>
  <c r="H129" i="1"/>
  <c r="D291" i="4"/>
  <c r="F289" i="4"/>
  <c r="D413" i="4"/>
  <c r="C285" i="1"/>
  <c r="G147" i="1"/>
  <c r="H147" i="1"/>
  <c r="F408" i="4"/>
  <c r="C403" i="1"/>
  <c r="G1096" i="1"/>
  <c r="H1096" i="1"/>
  <c r="G1214" i="1"/>
  <c r="H1214" i="1"/>
  <c r="G1435" i="1"/>
  <c r="H1435" i="1"/>
  <c r="H9" i="3"/>
  <c r="D290" i="4"/>
  <c r="D633" i="1"/>
  <c r="H293" i="1"/>
  <c r="G293" i="1"/>
  <c r="H522" i="1"/>
  <c r="G522" i="1"/>
  <c r="F636" i="4"/>
  <c r="C630" i="1"/>
  <c r="B294" i="9"/>
  <c r="E293" i="9"/>
  <c r="F68" i="5"/>
  <c r="H21" i="3"/>
  <c r="C1046" i="1"/>
  <c r="D6" i="5"/>
  <c r="D1152" i="1"/>
  <c r="H276" i="9"/>
  <c r="B299" i="9"/>
  <c r="E298" i="9"/>
  <c r="G2" i="1"/>
  <c r="H2" i="1"/>
  <c r="D639" i="4"/>
  <c r="D414" i="4"/>
  <c r="F412" i="4"/>
  <c r="C407" i="1"/>
  <c r="E413" i="4"/>
  <c r="E291" i="4"/>
  <c r="D287" i="1" s="1"/>
  <c r="D285" i="1"/>
  <c r="E290" i="4"/>
  <c r="D286" i="1" s="1"/>
  <c r="F407" i="4"/>
  <c r="C402" i="1"/>
  <c r="H414" i="1"/>
  <c r="G414" i="1"/>
  <c r="F635" i="4"/>
  <c r="C629" i="1"/>
  <c r="H1517" i="1"/>
  <c r="G1517" i="1"/>
  <c r="H11" i="3"/>
  <c r="G1112" i="1"/>
  <c r="H1112" i="1"/>
  <c r="G1154" i="1"/>
  <c r="H1154" i="1"/>
  <c r="F176" i="5"/>
  <c r="D175" i="5"/>
  <c r="H22" i="3"/>
  <c r="C1153" i="1"/>
  <c r="B212" i="9"/>
  <c r="G629" i="1" l="1"/>
  <c r="H629" i="1"/>
  <c r="H402" i="1"/>
  <c r="G402" i="1"/>
  <c r="H407" i="1"/>
  <c r="G407" i="1"/>
  <c r="C409" i="1"/>
  <c r="G1153" i="1"/>
  <c r="H1153" i="1"/>
  <c r="F175" i="5"/>
  <c r="C1152" i="1"/>
  <c r="N3" i="9"/>
  <c r="I11" i="3"/>
  <c r="E640" i="4"/>
  <c r="E415" i="4"/>
  <c r="D410" i="1" s="1"/>
  <c r="D408" i="1"/>
  <c r="E414" i="4"/>
  <c r="D409" i="1" s="1"/>
  <c r="F639" i="4"/>
  <c r="C633" i="1"/>
  <c r="G282" i="9"/>
  <c r="E282" i="9" s="1"/>
  <c r="B282" i="9" s="1"/>
  <c r="G276" i="9"/>
  <c r="E276" i="9" s="1"/>
  <c r="F6" i="5"/>
  <c r="C984" i="1"/>
  <c r="G630" i="1"/>
  <c r="H630" i="1"/>
  <c r="F290" i="4"/>
  <c r="C286" i="1"/>
  <c r="H403" i="1"/>
  <c r="G403" i="1"/>
  <c r="H285" i="1"/>
  <c r="G285" i="1"/>
  <c r="G1046" i="1"/>
  <c r="H1046" i="1"/>
  <c r="K3" i="9"/>
  <c r="I9" i="3"/>
  <c r="D640" i="4"/>
  <c r="D415" i="4"/>
  <c r="F413" i="4"/>
  <c r="C408" i="1"/>
  <c r="F291" i="4"/>
  <c r="C287" i="1"/>
  <c r="F414" i="4" l="1"/>
  <c r="G1152" i="1"/>
  <c r="H1152" i="1"/>
  <c r="H409" i="1"/>
  <c r="G409" i="1"/>
  <c r="D642" i="4"/>
  <c r="F640" i="4"/>
  <c r="C634" i="1"/>
  <c r="H287" i="1"/>
  <c r="G287" i="1"/>
  <c r="H408" i="1"/>
  <c r="G408" i="1"/>
  <c r="F415" i="4"/>
  <c r="C410" i="1"/>
  <c r="H286" i="1"/>
  <c r="G286" i="1"/>
  <c r="H8" i="3"/>
  <c r="G984" i="1"/>
  <c r="H984" i="1"/>
  <c r="B276" i="9"/>
  <c r="E275" i="9"/>
  <c r="G633" i="1"/>
  <c r="H633" i="1"/>
  <c r="D641" i="4"/>
  <c r="E642" i="4"/>
  <c r="D634" i="1"/>
  <c r="E641" i="4"/>
  <c r="D645" i="4" l="1"/>
  <c r="F641" i="4"/>
  <c r="C635" i="1"/>
  <c r="E645" i="4"/>
  <c r="D635" i="1"/>
  <c r="E646" i="4"/>
  <c r="D636" i="1"/>
  <c r="M3" i="9"/>
  <c r="I8" i="3"/>
  <c r="H410" i="1"/>
  <c r="G410" i="1"/>
  <c r="G634" i="1"/>
  <c r="H634" i="1"/>
  <c r="D646" i="4"/>
  <c r="F642" i="4"/>
  <c r="C636" i="1"/>
  <c r="G636" i="1" l="1"/>
  <c r="H636" i="1"/>
  <c r="F646" i="4"/>
  <c r="H19" i="3"/>
  <c r="C640" i="1"/>
  <c r="I19" i="3"/>
  <c r="D640" i="1"/>
  <c r="I18" i="3"/>
  <c r="D639" i="1"/>
  <c r="G635" i="1"/>
  <c r="H635" i="1"/>
  <c r="F645" i="4"/>
  <c r="H18" i="3"/>
  <c r="C639" i="1"/>
  <c r="G639" i="1" l="1"/>
  <c r="H639" i="1"/>
  <c r="H7" i="3"/>
  <c r="G640" i="1"/>
  <c r="H640" i="1"/>
  <c r="J3" i="9" l="1"/>
  <c r="I7" i="3"/>
  <c r="M272" i="9" l="1"/>
  <c r="L272" i="9"/>
  <c r="H18" i="9"/>
  <c r="G18" i="9"/>
  <c r="H17" i="9"/>
  <c r="H16" i="9"/>
  <c r="G15" i="9"/>
  <c r="G17" i="9"/>
  <c r="G16" i="9"/>
  <c r="H15" i="9"/>
  <c r="K13" i="9"/>
  <c r="J12" i="9"/>
  <c r="I11" i="9"/>
  <c r="K9" i="9"/>
  <c r="J8" i="9"/>
  <c r="I7" i="9"/>
  <c r="K5" i="9"/>
  <c r="J13" i="9"/>
  <c r="I12" i="9"/>
  <c r="K10" i="9"/>
  <c r="J9" i="9"/>
  <c r="I8" i="9"/>
  <c r="K6" i="9"/>
  <c r="J5" i="9"/>
  <c r="J17" i="9"/>
  <c r="M16" i="9"/>
  <c r="L15" i="9"/>
  <c r="I17" i="9"/>
  <c r="L16" i="9"/>
  <c r="M15" i="9"/>
  <c r="I13" i="9"/>
  <c r="K11" i="9"/>
  <c r="J10" i="9"/>
  <c r="I9" i="9"/>
  <c r="K7" i="9"/>
  <c r="J6" i="9"/>
  <c r="I5" i="9"/>
  <c r="K12" i="9"/>
  <c r="J11" i="9"/>
  <c r="K8" i="9"/>
  <c r="J7" i="9"/>
  <c r="I6" i="9"/>
  <c r="E6" i="9" l="1"/>
  <c r="B6" i="9" s="1"/>
  <c r="E9" i="9"/>
  <c r="B9" i="9" s="1"/>
  <c r="E10" i="9"/>
  <c r="B10" i="9" s="1"/>
  <c r="E13" i="9"/>
  <c r="B13" i="9" s="1"/>
  <c r="E16" i="9"/>
  <c r="E5" i="9"/>
  <c r="B5" i="9" s="1"/>
  <c r="F16" i="9"/>
  <c r="E18" i="9"/>
  <c r="B18" i="9" s="1"/>
  <c r="F272" i="9"/>
  <c r="F19" i="9" s="1"/>
  <c r="E8" i="9"/>
  <c r="B8" i="9" s="1"/>
  <c r="E7" i="9"/>
  <c r="B7" i="9" s="1"/>
  <c r="E17" i="9"/>
  <c r="B17" i="9" s="1"/>
  <c r="F15" i="9"/>
  <c r="E12" i="9"/>
  <c r="B12" i="9" s="1"/>
  <c r="E11" i="9"/>
  <c r="B11" i="9" s="1"/>
  <c r="E15" i="9"/>
  <c r="F14" i="9" l="1"/>
  <c r="B272" i="9"/>
  <c r="B16" i="9"/>
  <c r="E4" i="9"/>
  <c r="B15" i="9"/>
  <c r="E14" i="9"/>
  <c r="F3"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<sst xmlns="http://schemas.openxmlformats.org/spreadsheetml/2006/main" count="4313" uniqueCount="3394">
  <si>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</si>
  <si>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</si>
  <si>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</si>
  <si>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</si>
  <si>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</si>
  <si>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</si>
  <si>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</si>
  <si>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</si>
  <si>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</si>
  <si>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</si>
  <si>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</si>
  <si>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</si>
  <si>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</si>
  <si>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</si>
  <si>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</si>
  <si>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</si>
  <si>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</si>
  <si>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</si>
  <si>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</si>
  <si>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</si>
  <si>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</si>
  <si>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</si>
  <si>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</si>
  <si>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</si>
  <si>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</si>
  <si>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</si>
  <si>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</si>
  <si>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</si>
  <si>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</si>
  <si>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</si>
  <si>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</si>
  <si>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ŽABICA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</si>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</sst>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1649211</v>
      </c>
      <c r="D2" s="6">
        <f>'PR-RAS'!E6</f>
        <v>1736082.74</v>
      </c>
      <c r="E2" s="6">
        <v>0</v>
      </c>
      <c r="F2" s="6">
        <v>0</v>
      </c>
      <c r="G2" s="7">
        <f t="shared" ref="G2:G264" si="0">(B2/1000)*(C2*1+D2*2)</f>
        <v>5121.3764800000008</v>
      </c>
      <c r="H2" s="7">
        <f t="shared" ref="H2:H264" si="1">ABS(C2-ROUND(C2,0))+ABS(D2-ROUND(D2,0))</f>
        <v>0.26000000000931323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0.77</v>
      </c>
      <c r="E78" s="1">
        <v>0</v>
      </c>
      <c r="F78" s="1">
        <v>0</v>
      </c>
      <c r="G78" s="2">
        <f t="shared" si="0"/>
        <v>0.11858</v>
      </c>
      <c r="H78" s="2">
        <f t="shared" si="1"/>
        <v>0.22999999999999998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0.77</v>
      </c>
      <c r="E79" s="1">
        <v>0</v>
      </c>
      <c r="F79" s="1">
        <v>0</v>
      </c>
      <c r="G79" s="2">
        <f t="shared" si="0"/>
        <v>0.12012</v>
      </c>
      <c r="H79" s="2">
        <f t="shared" si="1"/>
        <v>0.22999999999999998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0.77</v>
      </c>
      <c r="E81" s="1">
        <v>0</v>
      </c>
      <c r="F81" s="1">
        <v>0</v>
      </c>
      <c r="G81" s="2">
        <f t="shared" si="0"/>
        <v>0.1232</v>
      </c>
      <c r="H81" s="2">
        <f t="shared" si="1"/>
        <v>0.22999999999999998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1642</v>
      </c>
      <c r="D102" s="1">
        <f>'PR-RAS'!E106</f>
        <v>4140</v>
      </c>
      <c r="E102" s="1">
        <v>0</v>
      </c>
      <c r="F102" s="1">
        <v>0</v>
      </c>
      <c r="G102" s="2">
        <f t="shared" si="0"/>
        <v>1002.1220000000001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1642</v>
      </c>
      <c r="D108" s="1">
        <f>'PR-RAS'!E112</f>
        <v>4140</v>
      </c>
      <c r="E108" s="1">
        <v>0</v>
      </c>
      <c r="F108" s="1">
        <v>0</v>
      </c>
      <c r="G108" s="2">
        <f t="shared" si="0"/>
        <v>1061.654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1642</v>
      </c>
      <c r="D113" s="1">
        <f>'PR-RAS'!E117</f>
        <v>4140</v>
      </c>
      <c r="E113" s="1">
        <v>0</v>
      </c>
      <c r="F113" s="1">
        <v>0</v>
      </c>
      <c r="G113" s="2">
        <f t="shared" si="0"/>
        <v>1111.2640000000001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1647569</v>
      </c>
      <c r="D129" s="1">
        <f>'PR-RAS'!E133</f>
        <v>1731941.97</v>
      </c>
      <c r="E129" s="1">
        <v>0</v>
      </c>
      <c r="F129" s="1">
        <v>0</v>
      </c>
      <c r="G129" s="2">
        <f t="shared" si="0"/>
        <v>654265.9763199999</v>
      </c>
      <c r="H129" s="2">
        <f t="shared" si="1"/>
        <v>3.0000000027939677E-2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1647569</v>
      </c>
      <c r="D130" s="1">
        <f>'PR-RAS'!E134</f>
        <v>1731941.97</v>
      </c>
      <c r="E130" s="1">
        <v>0</v>
      </c>
      <c r="F130" s="1">
        <v>0</v>
      </c>
      <c r="G130" s="2">
        <f t="shared" si="0"/>
        <v>659377.42926</v>
      </c>
      <c r="H130" s="2">
        <f t="shared" si="1"/>
        <v>3.0000000027939677E-2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1228455</v>
      </c>
      <c r="D131" s="1">
        <f>'PR-RAS'!E135</f>
        <v>1236941.97</v>
      </c>
      <c r="E131" s="1">
        <v>0</v>
      </c>
      <c r="F131" s="1">
        <v>0</v>
      </c>
      <c r="G131" s="2">
        <f t="shared" si="0"/>
        <v>481304.06219999999</v>
      </c>
      <c r="H131" s="2">
        <f t="shared" si="1"/>
        <v>3.0000000027939677E-2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419114</v>
      </c>
      <c r="D132" s="1">
        <f>'PR-RAS'!E136</f>
        <v>495000</v>
      </c>
      <c r="E132" s="1">
        <v>0</v>
      </c>
      <c r="F132" s="1">
        <v>0</v>
      </c>
      <c r="G132" s="2">
        <f t="shared" si="0"/>
        <v>184593.93400000001</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1626678</v>
      </c>
      <c r="D147" s="1">
        <f>'PR-RAS'!E151</f>
        <v>1858494.69</v>
      </c>
      <c r="E147" s="1">
        <v>0</v>
      </c>
      <c r="F147" s="1">
        <v>0</v>
      </c>
      <c r="G147" s="2">
        <f t="shared" si="0"/>
        <v>780175.43747999996</v>
      </c>
      <c r="H147" s="2">
        <f t="shared" si="1"/>
        <v>0.31000000005587935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1155499</v>
      </c>
      <c r="D148" s="1">
        <f>'PR-RAS'!E152</f>
        <v>1378920.2100000002</v>
      </c>
      <c r="E148" s="1">
        <v>0</v>
      </c>
      <c r="F148" s="1">
        <v>0</v>
      </c>
      <c r="G148" s="2">
        <f t="shared" si="0"/>
        <v>575260.89474000002</v>
      </c>
      <c r="H148" s="2">
        <f t="shared" si="1"/>
        <v>0.21000000019557774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950079</v>
      </c>
      <c r="D149" s="1">
        <f>'PR-RAS'!E153</f>
        <v>1126368.3600000001</v>
      </c>
      <c r="E149" s="1">
        <v>0</v>
      </c>
      <c r="F149" s="1">
        <v>0</v>
      </c>
      <c r="G149" s="2">
        <f t="shared" si="0"/>
        <v>474016.72655999998</v>
      </c>
      <c r="H149" s="2">
        <f t="shared" si="1"/>
        <v>0.36000000010244548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950079</v>
      </c>
      <c r="D150" s="1">
        <f>'PR-RAS'!E154</f>
        <v>1126368.3600000001</v>
      </c>
      <c r="E150" s="1">
        <v>0</v>
      </c>
      <c r="F150" s="1">
        <v>0</v>
      </c>
      <c r="G150" s="2">
        <f t="shared" si="0"/>
        <v>477219.54227999999</v>
      </c>
      <c r="H150" s="2">
        <f t="shared" si="1"/>
        <v>0.36000000010244548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48654</v>
      </c>
      <c r="D154" s="1">
        <f>'PR-RAS'!E158</f>
        <v>66701</v>
      </c>
      <c r="E154" s="1">
        <v>0</v>
      </c>
      <c r="F154" s="1">
        <v>0</v>
      </c>
      <c r="G154" s="2">
        <f t="shared" si="0"/>
        <v>27854.567999999999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156766</v>
      </c>
      <c r="D155" s="1">
        <f>'PR-RAS'!E159</f>
        <v>185850.85</v>
      </c>
      <c r="E155" s="1">
        <v>0</v>
      </c>
      <c r="F155" s="1">
        <v>0</v>
      </c>
      <c r="G155" s="2">
        <f t="shared" si="0"/>
        <v>81384.025799999989</v>
      </c>
      <c r="H155" s="2">
        <f t="shared" si="1"/>
        <v>0.14999999999417923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156766</v>
      </c>
      <c r="D157" s="1">
        <f>'PR-RAS'!E161</f>
        <v>185850.85</v>
      </c>
      <c r="E157" s="1">
        <v>0</v>
      </c>
      <c r="F157" s="1">
        <v>0</v>
      </c>
      <c r="G157" s="2">
        <f t="shared" si="0"/>
        <v>82440.961199999991</v>
      </c>
      <c r="H157" s="2">
        <f t="shared" si="1"/>
        <v>0.14999999999417923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467592</v>
      </c>
      <c r="D159" s="1">
        <f>'PR-RAS'!E163</f>
        <v>475938.57999999996</v>
      </c>
      <c r="E159" s="1">
        <v>0</v>
      </c>
      <c r="F159" s="1">
        <v>0</v>
      </c>
      <c r="G159" s="2">
        <f t="shared" si="0"/>
        <v>224276.12727999999</v>
      </c>
      <c r="H159" s="2">
        <f t="shared" si="1"/>
        <v>0.42000000004190952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10002</v>
      </c>
      <c r="D160" s="1">
        <f>'PR-RAS'!E164</f>
        <v>25365</v>
      </c>
      <c r="E160" s="1">
        <v>0</v>
      </c>
      <c r="F160" s="1">
        <v>0</v>
      </c>
      <c r="G160" s="2">
        <f t="shared" si="0"/>
        <v>9656.3880000000008</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494</v>
      </c>
      <c r="E161" s="1">
        <v>0</v>
      </c>
      <c r="F161" s="1">
        <v>0</v>
      </c>
      <c r="G161" s="2">
        <f t="shared" si="0"/>
        <v>158.08000000000001</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8952</v>
      </c>
      <c r="D162" s="1">
        <f>'PR-RAS'!E166</f>
        <v>24871</v>
      </c>
      <c r="E162" s="1">
        <v>0</v>
      </c>
      <c r="F162" s="1">
        <v>0</v>
      </c>
      <c r="G162" s="2">
        <f t="shared" si="0"/>
        <v>9449.7340000000004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1050</v>
      </c>
      <c r="D163" s="1">
        <f>'PR-RAS'!E167</f>
        <v>0</v>
      </c>
      <c r="E163" s="1">
        <v>0</v>
      </c>
      <c r="F163" s="1">
        <v>0</v>
      </c>
      <c r="G163" s="2">
        <f t="shared" si="0"/>
        <v>170.1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320697</v>
      </c>
      <c r="D165" s="1">
        <f>'PR-RAS'!E169</f>
        <v>371877.32</v>
      </c>
      <c r="E165" s="1">
        <v>0</v>
      </c>
      <c r="F165" s="1">
        <v>0</v>
      </c>
      <c r="G165" s="2">
        <f t="shared" si="0"/>
        <v>174570.06896000003</v>
      </c>
      <c r="H165" s="2">
        <f t="shared" si="1"/>
        <v>0.32000000000698492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61400</v>
      </c>
      <c r="D166" s="1">
        <f>'PR-RAS'!E170</f>
        <v>34884.07</v>
      </c>
      <c r="E166" s="1">
        <v>0</v>
      </c>
      <c r="F166" s="1">
        <v>0</v>
      </c>
      <c r="G166" s="2">
        <f t="shared" si="0"/>
        <v>21642.743100000003</v>
      </c>
      <c r="H166" s="2">
        <f t="shared" si="1"/>
        <v>6.9999999999708962E-2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149536</v>
      </c>
      <c r="D167" s="1">
        <f>'PR-RAS'!E171</f>
        <v>212202.27</v>
      </c>
      <c r="E167" s="1">
        <v>0</v>
      </c>
      <c r="F167" s="1">
        <v>0</v>
      </c>
      <c r="G167" s="2">
        <f t="shared" si="0"/>
        <v>95274.129640000014</v>
      </c>
      <c r="H167" s="2">
        <f t="shared" si="1"/>
        <v>0.26999999998952262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60633</v>
      </c>
      <c r="D168" s="1">
        <f>'PR-RAS'!E172</f>
        <v>62680.34</v>
      </c>
      <c r="E168" s="1">
        <v>0</v>
      </c>
      <c r="F168" s="1">
        <v>0</v>
      </c>
      <c r="G168" s="2">
        <f t="shared" si="0"/>
        <v>31060.94456</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21419</v>
      </c>
      <c r="D169" s="1">
        <f>'PR-RAS'!E173</f>
        <v>32632.06</v>
      </c>
      <c r="E169" s="1">
        <v>0</v>
      </c>
      <c r="F169" s="1">
        <v>0</v>
      </c>
      <c r="G169" s="2">
        <f t="shared" si="0"/>
        <v>14562.764160000001</v>
      </c>
      <c r="H169" s="2">
        <f t="shared" si="1"/>
        <v>6.0000000001309672E-2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27709</v>
      </c>
      <c r="D170" s="1">
        <f>'PR-RAS'!E174</f>
        <v>29478.58</v>
      </c>
      <c r="E170" s="1">
        <v>0</v>
      </c>
      <c r="F170" s="1">
        <v>0</v>
      </c>
      <c r="G170" s="2">
        <f t="shared" si="0"/>
        <v>14646.581040000001</v>
      </c>
      <c r="H170" s="2">
        <f t="shared" si="1"/>
        <v>0.41999999999825377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121119</v>
      </c>
      <c r="D173" s="1">
        <f>'PR-RAS'!E177</f>
        <v>62543.149999999994</v>
      </c>
      <c r="E173" s="1">
        <v>0</v>
      </c>
      <c r="F173" s="1">
        <v>0</v>
      </c>
      <c r="G173" s="2">
        <f t="shared" si="0"/>
        <v>42347.311599999994</v>
      </c>
      <c r="H173" s="2">
        <f t="shared" si="1"/>
        <v>0.14999999999417923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6023</v>
      </c>
      <c r="D174" s="1">
        <f>'PR-RAS'!E178</f>
        <v>6127.7</v>
      </c>
      <c r="E174" s="1">
        <v>0</v>
      </c>
      <c r="F174" s="1">
        <v>0</v>
      </c>
      <c r="G174" s="2">
        <f t="shared" si="0"/>
        <v>3162.1632</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93902</v>
      </c>
      <c r="D175" s="1">
        <f>'PR-RAS'!E179</f>
        <v>6083.24</v>
      </c>
      <c r="E175" s="1">
        <v>0</v>
      </c>
      <c r="F175" s="1">
        <v>0</v>
      </c>
      <c r="G175" s="2">
        <f t="shared" si="0"/>
        <v>18455.915519999999</v>
      </c>
      <c r="H175" s="2">
        <f t="shared" si="1"/>
        <v>0.23999999999978172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14509</v>
      </c>
      <c r="D177" s="1">
        <f>'PR-RAS'!E181</f>
        <v>14731.73</v>
      </c>
      <c r="E177" s="1">
        <v>0</v>
      </c>
      <c r="F177" s="1">
        <v>0</v>
      </c>
      <c r="G177" s="2">
        <f t="shared" si="0"/>
        <v>7739.1529599999994</v>
      </c>
      <c r="H177" s="2">
        <f t="shared" si="1"/>
        <v>0.27000000000043656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6685</v>
      </c>
      <c r="D179" s="1">
        <f>'PR-RAS'!E183</f>
        <v>9060</v>
      </c>
      <c r="E179" s="1">
        <v>0</v>
      </c>
      <c r="F179" s="1">
        <v>0</v>
      </c>
      <c r="G179" s="2">
        <f t="shared" si="0"/>
        <v>4415.29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26540.48</v>
      </c>
      <c r="E180" s="1">
        <v>0</v>
      </c>
      <c r="F180" s="1">
        <v>0</v>
      </c>
      <c r="G180" s="2">
        <f t="shared" si="0"/>
        <v>9501.4918399999988</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15774</v>
      </c>
      <c r="D184" s="1">
        <f>'PR-RAS'!E188</f>
        <v>16153.11</v>
      </c>
      <c r="E184" s="1">
        <v>0</v>
      </c>
      <c r="F184" s="1">
        <v>0</v>
      </c>
      <c r="G184" s="2">
        <f t="shared" si="0"/>
        <v>8798.6802599999992</v>
      </c>
      <c r="H184" s="2">
        <f t="shared" si="1"/>
        <v>0.11000000000058208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6653</v>
      </c>
      <c r="D185" s="1">
        <f>'PR-RAS'!E189</f>
        <v>9676.4699999999993</v>
      </c>
      <c r="E185" s="1">
        <v>0</v>
      </c>
      <c r="F185" s="1">
        <v>0</v>
      </c>
      <c r="G185" s="2">
        <f t="shared" si="0"/>
        <v>4785.0929599999999</v>
      </c>
      <c r="H185" s="2">
        <f t="shared" si="1"/>
        <v>0.46999999999934516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5325</v>
      </c>
      <c r="D186" s="1">
        <f>'PR-RAS'!E190</f>
        <v>5644.6</v>
      </c>
      <c r="E186" s="1">
        <v>0</v>
      </c>
      <c r="F186" s="1">
        <v>0</v>
      </c>
      <c r="G186" s="2">
        <f t="shared" si="0"/>
        <v>3073.627</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3796</v>
      </c>
      <c r="D191" s="1">
        <f>'PR-RAS'!E195</f>
        <v>832.04</v>
      </c>
      <c r="E191" s="1">
        <v>0</v>
      </c>
      <c r="F191" s="1">
        <v>0</v>
      </c>
      <c r="G191" s="2">
        <f t="shared" si="0"/>
        <v>1037.4151999999999</v>
      </c>
      <c r="H191" s="2">
        <f t="shared" si="1"/>
        <v>3.999999999996362E-2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3587</v>
      </c>
      <c r="D192" s="1">
        <f>'PR-RAS'!E196</f>
        <v>3635.9</v>
      </c>
      <c r="E192" s="1">
        <v>0</v>
      </c>
      <c r="F192" s="1">
        <v>0</v>
      </c>
      <c r="G192" s="2">
        <f t="shared" si="0"/>
        <v>2074.0308</v>
      </c>
      <c r="H192" s="2">
        <f t="shared" si="1"/>
        <v>9.9999999999909051E-2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3587</v>
      </c>
      <c r="D206" s="1">
        <f>'PR-RAS'!E210</f>
        <v>3635.9</v>
      </c>
      <c r="E206" s="1">
        <v>0</v>
      </c>
      <c r="F206" s="1">
        <v>0</v>
      </c>
      <c r="G206" s="2">
        <f t="shared" si="0"/>
        <v>2226.0539999999996</v>
      </c>
      <c r="H206" s="2">
        <f t="shared" si="1"/>
        <v>9.9999999999909051E-2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3587</v>
      </c>
      <c r="D207" s="1">
        <f>'PR-RAS'!E211</f>
        <v>3635.9</v>
      </c>
      <c r="E207" s="1">
        <v>0</v>
      </c>
      <c r="F207" s="1">
        <v>0</v>
      </c>
      <c r="G207" s="2">
        <f t="shared" si="0"/>
        <v>2236.9127999999996</v>
      </c>
      <c r="H207" s="2">
        <f t="shared" si="1"/>
        <v>9.9999999999909051E-2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1626678</v>
      </c>
      <c r="D285" s="1">
        <f>'PR-RAS'!E289</f>
        <v>1858494.69</v>
      </c>
      <c r="E285" s="1">
        <v>0</v>
      </c>
      <c r="F285" s="1">
        <v>0</v>
      </c>
      <c r="G285" s="2">
        <f t="shared" si="8"/>
        <v>1517601.5359199999</v>
      </c>
      <c r="H285" s="2">
        <f t="shared" si="9"/>
        <v>0.31000000005587935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22533</v>
      </c>
      <c r="D286" s="1">
        <f>'PR-RAS'!E290</f>
        <v>0</v>
      </c>
      <c r="E286" s="1">
        <v>0</v>
      </c>
      <c r="F286" s="1">
        <v>0</v>
      </c>
      <c r="G286" s="2">
        <f t="shared" si="8"/>
        <v>6421.9049999999997</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122411.94999999995</v>
      </c>
      <c r="E287" s="1">
        <v>0</v>
      </c>
      <c r="F287" s="1">
        <v>0</v>
      </c>
      <c r="G287" s="2">
        <f t="shared" si="8"/>
        <v>70019.63539999997</v>
      </c>
      <c r="H287" s="2">
        <f t="shared" si="9"/>
        <v>5.0000000046566129E-2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146532</v>
      </c>
      <c r="D288" s="1">
        <f>'PR-RAS'!E292</f>
        <v>169066.16</v>
      </c>
      <c r="E288" s="1">
        <v>0</v>
      </c>
      <c r="F288" s="1">
        <v>0</v>
      </c>
      <c r="G288" s="2">
        <f t="shared" si="8"/>
        <v>139098.65983999998</v>
      </c>
      <c r="H288" s="2">
        <f t="shared" si="9"/>
        <v>0.16000000000349246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45967</v>
      </c>
      <c r="D290" s="1">
        <f>'PR-RAS'!E294</f>
        <v>45966.5</v>
      </c>
      <c r="E290" s="1">
        <v>0</v>
      </c>
      <c r="F290" s="1">
        <v>0</v>
      </c>
      <c r="G290" s="2">
        <f t="shared" si="8"/>
        <v>39853.1</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89640</v>
      </c>
      <c r="D405" s="1">
        <f>'PR-RAS'!E410</f>
        <v>89639.86</v>
      </c>
      <c r="E405" s="1">
        <v>0</v>
      </c>
      <c r="F405" s="1">
        <v>0</v>
      </c>
      <c r="G405" s="2">
        <f t="shared" si="8"/>
        <v>108643.56688</v>
      </c>
      <c r="H405" s="2">
        <f t="shared" si="9"/>
        <v>0.13999999999941792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1649211</v>
      </c>
      <c r="D407" s="1">
        <f>'PR-RAS'!E412</f>
        <v>1736082.74</v>
      </c>
      <c r="E407" s="1">
        <v>0</v>
      </c>
      <c r="F407" s="1">
        <v>0</v>
      </c>
      <c r="G407" s="2">
        <f t="shared" si="8"/>
        <v>2079278.8508800003</v>
      </c>
      <c r="H407" s="2">
        <f t="shared" si="9"/>
        <v>0.26000000000931323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1626678</v>
      </c>
      <c r="D408" s="1">
        <f>'PR-RAS'!E413</f>
        <v>1858494.69</v>
      </c>
      <c r="E408" s="1">
        <v>0</v>
      </c>
      <c r="F408" s="1">
        <v>0</v>
      </c>
      <c r="G408" s="2">
        <f t="shared" si="8"/>
        <v>2174872.62366</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22533</v>
      </c>
      <c r="D409" s="1">
        <f>'PR-RAS'!E414</f>
        <v>0</v>
      </c>
      <c r="E409" s="1">
        <v>0</v>
      </c>
      <c r="F409" s="1">
        <v>0</v>
      </c>
      <c r="G409" s="2">
        <f t="shared" si="8"/>
        <v>9193.4639999999999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122411.94999999995</v>
      </c>
      <c r="E410" s="1">
        <v>0</v>
      </c>
      <c r="F410" s="1">
        <v>0</v>
      </c>
      <c r="G410" s="2">
        <f t="shared" si="8"/>
        <v>100132.97509999995</v>
      </c>
      <c r="H410" s="2">
        <f t="shared" si="9"/>
        <v>5.0000000046566129E-2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56892</v>
      </c>
      <c r="D411" s="1">
        <f>'PR-RAS'!E416</f>
        <v>79426.3</v>
      </c>
      <c r="E411" s="1">
        <v>0</v>
      </c>
      <c r="F411" s="1">
        <v>0</v>
      </c>
      <c r="G411" s="2">
        <f t="shared" si="8"/>
        <v>88455.285999999993</v>
      </c>
      <c r="H411" s="2">
        <f t="shared" si="9"/>
        <v>0.30000000000291038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45967</v>
      </c>
      <c r="D413" s="1">
        <f>'PR-RAS'!E418</f>
        <v>45966.5</v>
      </c>
      <c r="E413" s="1">
        <v>0</v>
      </c>
      <c r="F413" s="1">
        <v>0</v>
      </c>
      <c r="G413" s="2">
        <f t="shared" si="8"/>
        <v>56814.799999999996</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287</v>
      </c>
      <c r="D631" s="1">
        <f>'PR-RAS'!E637</f>
        <v>286.8</v>
      </c>
      <c r="E631" s="1">
        <v>0</v>
      </c>
      <c r="F631" s="1">
        <v>0</v>
      </c>
      <c r="G631" s="2">
        <f t="shared" si="10"/>
        <v>542.178</v>
      </c>
      <c r="H631" s="2">
        <f t="shared" si="11"/>
        <v>0.19999999999998863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1649211</v>
      </c>
      <c r="D633" s="1">
        <f>'PR-RAS'!E639</f>
        <v>1736082.74</v>
      </c>
      <c r="E633" s="1">
        <v>0</v>
      </c>
      <c r="F633" s="1">
        <v>0</v>
      </c>
      <c r="G633" s="2">
        <f t="shared" si="10"/>
        <v>3236709.9353600005</v>
      </c>
      <c r="H633" s="2">
        <f t="shared" si="11"/>
        <v>0.26000000000931323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1626678</v>
      </c>
      <c r="D634" s="1">
        <f>'PR-RAS'!E640</f>
        <v>1858494.69</v>
      </c>
      <c r="E634" s="1">
        <v>0</v>
      </c>
      <c r="F634" s="1">
        <v>0</v>
      </c>
      <c r="G634" s="2">
        <f t="shared" si="10"/>
        <v>3382541.4515399998</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22533</v>
      </c>
      <c r="D635" s="1">
        <f>'PR-RAS'!E641</f>
        <v>0</v>
      </c>
      <c r="E635" s="1">
        <v>0</v>
      </c>
      <c r="F635" s="1">
        <v>0</v>
      </c>
      <c r="G635" s="2">
        <f t="shared" si="10"/>
        <v>14285.922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122411.94999999995</v>
      </c>
      <c r="E636" s="1">
        <v>0</v>
      </c>
      <c r="F636" s="1">
        <v>0</v>
      </c>
      <c r="G636" s="2">
        <f t="shared" si="10"/>
        <v>155463.17649999994</v>
      </c>
      <c r="H636" s="2">
        <f t="shared" si="11"/>
        <v>5.0000000046566129E-2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57179</v>
      </c>
      <c r="D637" s="1">
        <f>'PR-RAS'!E643</f>
        <v>79713.100000000006</v>
      </c>
      <c r="E637" s="1">
        <v>0</v>
      </c>
      <c r="F637" s="1">
        <v>0</v>
      </c>
      <c r="G637" s="2">
        <f t="shared" si="10"/>
        <v>137760.90720000002</v>
      </c>
      <c r="H637" s="2">
        <f t="shared" si="11"/>
        <v>0.10000000000582077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79712</v>
      </c>
      <c r="D639" s="1">
        <f>'PR-RAS'!E645</f>
        <v>0</v>
      </c>
      <c r="E639" s="1">
        <v>0</v>
      </c>
      <c r="F639" s="1">
        <v>0</v>
      </c>
      <c r="G639" s="2">
        <f t="shared" si="10"/>
        <v>50856.256000000001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42698.849999999948</v>
      </c>
      <c r="E640" s="1">
        <v>0</v>
      </c>
      <c r="F640" s="1">
        <v>0</v>
      </c>
      <c r="G640" s="2">
        <f t="shared" si="10"/>
        <v>54569.130299999932</v>
      </c>
      <c r="H640" s="2">
        <f t="shared" si="11"/>
        <v>0.15000000005238689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39274</v>
      </c>
      <c r="D642" s="1">
        <f>'PR-RAS'!E649</f>
        <v>29943.599999999999</v>
      </c>
      <c r="E642" s="1">
        <v>0</v>
      </c>
      <c r="F642" s="1">
        <v>0</v>
      </c>
      <c r="G642" s="2">
        <f t="shared" si="10"/>
        <v>63562.3292</v>
      </c>
      <c r="H642" s="2">
        <f t="shared" si="11"/>
        <v>0.40000000000145519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1307400</v>
      </c>
      <c r="D643" s="1">
        <f>'PR-RAS'!E650</f>
        <v>1873627.35</v>
      </c>
      <c r="E643" s="1">
        <v>0</v>
      </c>
      <c r="F643" s="1">
        <v>0</v>
      </c>
      <c r="G643" s="2">
        <f t="shared" si="10"/>
        <v>3245088.3174000001</v>
      </c>
      <c r="H643" s="2">
        <f t="shared" si="11"/>
        <v>0.35000000009313226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1321071</v>
      </c>
      <c r="D644" s="1">
        <f>'PR-RAS'!E651</f>
        <v>1873627.35</v>
      </c>
      <c r="E644" s="1">
        <v>0</v>
      </c>
      <c r="F644" s="1">
        <v>0</v>
      </c>
      <c r="G644" s="2">
        <f t="shared" si="10"/>
        <v>3258933.4251000001</v>
      </c>
      <c r="H644" s="2">
        <f t="shared" si="11"/>
        <v>0.35000000009313226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25603</v>
      </c>
      <c r="D645" s="1">
        <f>'PR-RAS'!E652</f>
        <v>29943.600000000093</v>
      </c>
      <c r="E645" s="1">
        <v>0</v>
      </c>
      <c r="F645" s="1">
        <v>0</v>
      </c>
      <c r="G645" s="2">
        <f t="shared" si="10"/>
        <v>55055.68880000012</v>
      </c>
      <c r="H645" s="2">
        <f t="shared" si="11"/>
        <v>0.39999999990686774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8952</v>
      </c>
      <c r="D711" s="1">
        <f>'PR-RAS'!E718</f>
        <v>24871</v>
      </c>
      <c r="E711" s="1">
        <v>0</v>
      </c>
      <c r="F711" s="1">
        <v>0</v>
      </c>
      <c r="G711" s="2">
        <f t="shared" si="10"/>
        <v>41672.74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4310</v>
      </c>
      <c r="D713" s="1">
        <f>'PR-RAS'!E720</f>
        <v>6150</v>
      </c>
      <c r="E713" s="1">
        <v>0</v>
      </c>
      <c r="F713" s="1">
        <v>0</v>
      </c>
      <c r="G713" s="2">
        <f t="shared" si="10"/>
        <v>11826.32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6653</v>
      </c>
      <c r="D718" s="1">
        <f>'PR-RAS'!E725</f>
        <v>9676.4699999999993</v>
      </c>
      <c r="E718" s="1">
        <v>0</v>
      </c>
      <c r="F718" s="1">
        <v>0</v>
      </c>
      <c r="G718" s="2">
        <f t="shared" si="10"/>
        <v>18646.258979999999</v>
      </c>
      <c r="H718" s="2">
        <f t="shared" si="11"/>
        <v>0.46999999999934516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255322</v>
      </c>
      <c r="D984" s="6">
        <f>BILANCA!E6</f>
        <v>303224.33000000007</v>
      </c>
      <c r="E984" s="6">
        <v>0</v>
      </c>
      <c r="F984" s="6">
        <v>0</v>
      </c>
      <c r="G984" s="7">
        <f t="shared" ref="G984:G1241" si="22">B984/1000*C984+B984/500*D984</f>
        <v>861.77066000000013</v>
      </c>
      <c r="H984" s="7">
        <f t="shared" si="19"/>
        <v>0.33000000007450581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180264</v>
      </c>
      <c r="D985" s="1">
        <f>BILANCA!E7</f>
        <v>223496.52000000008</v>
      </c>
      <c r="E985" s="1">
        <v>0</v>
      </c>
      <c r="F985" s="1">
        <v>0</v>
      </c>
      <c r="G985" s="2">
        <f t="shared" si="22"/>
        <v>1254.5140800000004</v>
      </c>
      <c r="H985" s="2">
        <f t="shared" si="19"/>
        <v>0.47999999992316589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180264</v>
      </c>
      <c r="D990" s="1">
        <f>BILANCA!E12</f>
        <v>221572.27000000008</v>
      </c>
      <c r="E990" s="1">
        <v>0</v>
      </c>
      <c r="F990" s="1">
        <v>0</v>
      </c>
      <c r="G990" s="2">
        <f t="shared" si="22"/>
        <v>4363.8597800000007</v>
      </c>
      <c r="H990" s="2">
        <f t="shared" si="19"/>
        <v>0.27000000007683411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180264</v>
      </c>
      <c r="D997" s="1">
        <f>BILANCA!E19</f>
        <v>221572.27000000008</v>
      </c>
      <c r="E997" s="1">
        <v>0</v>
      </c>
      <c r="F997" s="1">
        <v>0</v>
      </c>
      <c r="G997" s="2">
        <f t="shared" si="22"/>
        <v>8727.7195600000014</v>
      </c>
      <c r="H997" s="2">
        <f t="shared" si="19"/>
        <v>0.27000000007683411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165788</v>
      </c>
      <c r="D998" s="1">
        <f>BILANCA!E20</f>
        <v>166187.01</v>
      </c>
      <c r="E998" s="1">
        <v>0</v>
      </c>
      <c r="F998" s="1">
        <v>0</v>
      </c>
      <c r="G998" s="2">
        <f t="shared" si="22"/>
        <v>7472.4303</v>
      </c>
      <c r="H998" s="2">
        <f t="shared" si="19"/>
        <v>1.0000000009313226E-2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6753</v>
      </c>
      <c r="D999" s="1">
        <f>BILANCA!E21</f>
        <v>6753.45</v>
      </c>
      <c r="E999" s="1">
        <v>0</v>
      </c>
      <c r="F999" s="1">
        <v>0</v>
      </c>
      <c r="G999" s="2">
        <f t="shared" si="22"/>
        <v>324.15840000000003</v>
      </c>
      <c r="H999" s="2">
        <f t="shared" si="19"/>
        <v>0.4499999999998181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22499</v>
      </c>
      <c r="D1000" s="1">
        <f>BILANCA!E22</f>
        <v>26001.75</v>
      </c>
      <c r="E1000" s="1">
        <v>0</v>
      </c>
      <c r="F1000" s="1">
        <v>0</v>
      </c>
      <c r="G1000" s="2">
        <f t="shared" si="22"/>
        <v>1266.5425</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743</v>
      </c>
      <c r="D1002" s="1">
        <f>BILANCA!E24</f>
        <v>1166.8800000000001</v>
      </c>
      <c r="E1002" s="1">
        <v>0</v>
      </c>
      <c r="F1002" s="1">
        <v>0</v>
      </c>
      <c r="G1002" s="2">
        <f t="shared" si="22"/>
        <v>58.458440000000003</v>
      </c>
      <c r="H1002" s="2">
        <f t="shared" si="19"/>
        <v>0.11999999999989086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2000</v>
      </c>
      <c r="D1003" s="1">
        <f>BILANCA!E25</f>
        <v>2000</v>
      </c>
      <c r="E1003" s="1">
        <v>0</v>
      </c>
      <c r="F1003" s="1">
        <v>0</v>
      </c>
      <c r="G1003" s="2">
        <f t="shared" si="22"/>
        <v>120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286575</v>
      </c>
      <c r="D1004" s="1">
        <f>BILANCA!E26</f>
        <v>323557.48</v>
      </c>
      <c r="E1004" s="1">
        <v>0</v>
      </c>
      <c r="F1004" s="1">
        <v>0</v>
      </c>
      <c r="G1004" s="2">
        <f t="shared" si="22"/>
        <v>19607.489160000001</v>
      </c>
      <c r="H1004" s="2">
        <f t="shared" si="19"/>
        <v>0.47999999998137355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304094</v>
      </c>
      <c r="D1006" s="1">
        <f>BILANCA!E28</f>
        <v>304094.3</v>
      </c>
      <c r="E1006" s="1">
        <v>0</v>
      </c>
      <c r="F1006" s="1">
        <v>0</v>
      </c>
      <c r="G1006" s="2">
        <f t="shared" si="22"/>
        <v>20982.499799999998</v>
      </c>
      <c r="H1006" s="2">
        <f t="shared" si="19"/>
        <v>0.29999999998835847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10388</v>
      </c>
      <c r="D1025" s="1">
        <f>BILANCA!E47</f>
        <v>10388.200000000001</v>
      </c>
      <c r="E1025" s="1">
        <v>0</v>
      </c>
      <c r="F1025" s="1">
        <v>0</v>
      </c>
      <c r="G1025" s="2">
        <f t="shared" si="22"/>
        <v>1308.9048000000003</v>
      </c>
      <c r="H1025" s="2">
        <f t="shared" si="19"/>
        <v>0.2000000000007276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10388</v>
      </c>
      <c r="D1028" s="1">
        <f>BILANCA!E50</f>
        <v>10388.200000000001</v>
      </c>
      <c r="E1028" s="1">
        <v>0</v>
      </c>
      <c r="F1028" s="1">
        <v>0</v>
      </c>
      <c r="G1028" s="2">
        <f t="shared" si="22"/>
        <v>1402.3979999999999</v>
      </c>
      <c r="H1028" s="2">
        <f t="shared" si="19"/>
        <v>0.2000000000007276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1924.25</v>
      </c>
      <c r="E1030" s="1">
        <v>0</v>
      </c>
      <c r="F1030" s="1">
        <v>0</v>
      </c>
      <c r="G1030" s="2">
        <f t="shared" si="22"/>
        <v>180.87950000000001</v>
      </c>
      <c r="H1030" s="2">
        <f t="shared" si="19"/>
        <v>0.25</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19878</v>
      </c>
      <c r="D1032" s="1">
        <f>BILANCA!E54</f>
        <v>21802</v>
      </c>
      <c r="E1032" s="1">
        <v>0</v>
      </c>
      <c r="F1032" s="1">
        <v>0</v>
      </c>
      <c r="G1032" s="2">
        <f t="shared" si="22"/>
        <v>3110.6179999999999</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19878</v>
      </c>
      <c r="D1033" s="1">
        <f>BILANCA!E55</f>
        <v>19877.75</v>
      </c>
      <c r="E1033" s="1">
        <v>0</v>
      </c>
      <c r="F1033" s="1">
        <v>0</v>
      </c>
      <c r="G1033" s="2">
        <f t="shared" si="22"/>
        <v>2981.6750000000002</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75058</v>
      </c>
      <c r="D1046" s="1">
        <f>BILANCA!E68</f>
        <v>79727.81</v>
      </c>
      <c r="E1046" s="1">
        <v>0</v>
      </c>
      <c r="F1046" s="1">
        <v>0</v>
      </c>
      <c r="G1046" s="2">
        <f t="shared" si="22"/>
        <v>14774.35806</v>
      </c>
      <c r="H1046" s="2">
        <f t="shared" si="19"/>
        <v>0.19000000000232831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25603</v>
      </c>
      <c r="D1047" s="1">
        <f>BILANCA!E69</f>
        <v>29943.599999999999</v>
      </c>
      <c r="E1047" s="1">
        <v>0</v>
      </c>
      <c r="F1047" s="1">
        <v>0</v>
      </c>
      <c r="G1047" s="2">
        <f t="shared" si="22"/>
        <v>5471.3728000000001</v>
      </c>
      <c r="H1047" s="2">
        <f t="shared" si="19"/>
        <v>0.40000000000145519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25603</v>
      </c>
      <c r="D1048" s="1">
        <f>BILANCA!E70</f>
        <v>29943.599999999999</v>
      </c>
      <c r="E1048" s="1">
        <v>0</v>
      </c>
      <c r="F1048" s="1">
        <v>0</v>
      </c>
      <c r="G1048" s="2">
        <f t="shared" si="22"/>
        <v>5556.8630000000003</v>
      </c>
      <c r="H1048" s="2">
        <f t="shared" si="19"/>
        <v>0.40000000000145519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24803</v>
      </c>
      <c r="D1050" s="1">
        <f>BILANCA!E72</f>
        <v>28693.599999999999</v>
      </c>
      <c r="E1050" s="1">
        <v>0</v>
      </c>
      <c r="F1050" s="1">
        <v>0</v>
      </c>
      <c r="G1050" s="2">
        <f t="shared" si="22"/>
        <v>5506.7434000000003</v>
      </c>
      <c r="H1050" s="2">
        <f t="shared" si="19"/>
        <v>0.40000000000145519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800</v>
      </c>
      <c r="D1052" s="1">
        <f>BILANCA!E74</f>
        <v>1250</v>
      </c>
      <c r="E1052" s="1">
        <v>0</v>
      </c>
      <c r="F1052" s="1">
        <v>0</v>
      </c>
      <c r="G1052" s="2">
        <f t="shared" si="22"/>
        <v>227.70000000000005</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4798</v>
      </c>
      <c r="D1056" s="1">
        <f>BILANCA!E78</f>
        <v>5127.71</v>
      </c>
      <c r="E1056" s="1">
        <v>0</v>
      </c>
      <c r="F1056" s="1">
        <v>0</v>
      </c>
      <c r="G1056" s="2">
        <f t="shared" si="22"/>
        <v>1098.8996599999998</v>
      </c>
      <c r="H1056" s="2">
        <f t="shared" si="19"/>
        <v>0.28999999999996362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4798</v>
      </c>
      <c r="D1064" s="1">
        <f>BILANCA!E86</f>
        <v>5127.71</v>
      </c>
      <c r="E1064" s="1">
        <v>0</v>
      </c>
      <c r="F1064" s="1">
        <v>0</v>
      </c>
      <c r="G1064" s="2">
        <f t="shared" si="22"/>
        <v>1219.3270200000002</v>
      </c>
      <c r="H1064" s="2">
        <f t="shared" si="19"/>
        <v>0.28999999999996362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44657</v>
      </c>
      <c r="D1124" s="1">
        <f>BILANCA!E146</f>
        <v>44656.5</v>
      </c>
      <c r="E1124" s="1">
        <v>0</v>
      </c>
      <c r="F1124" s="1">
        <v>0</v>
      </c>
      <c r="G1124" s="2">
        <f t="shared" si="22"/>
        <v>18889.769999999997</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44657</v>
      </c>
      <c r="D1137" s="1">
        <f>BILANCA!E159</f>
        <v>44656.5</v>
      </c>
      <c r="E1137" s="1">
        <v>0</v>
      </c>
      <c r="F1137" s="1">
        <v>0</v>
      </c>
      <c r="G1137" s="2">
        <f t="shared" si="22"/>
        <v>20631.379999999997</v>
      </c>
      <c r="H1137" s="2">
        <f t="shared" si="23"/>
        <v>0.5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255322</v>
      </c>
      <c r="D1152" s="1">
        <f>BILANCA!E175</f>
        <v>303224.33</v>
      </c>
      <c r="E1152" s="1">
        <v>0</v>
      </c>
      <c r="F1152" s="1">
        <v>0</v>
      </c>
      <c r="G1152" s="2">
        <f t="shared" si="22"/>
        <v>145639.24154000002</v>
      </c>
      <c r="H1152" s="2">
        <f t="shared" si="23"/>
        <v>0.33000000001629815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36551</v>
      </c>
      <c r="D1153" s="1">
        <f>BILANCA!E176</f>
        <v>161812.41</v>
      </c>
      <c r="E1153" s="1">
        <v>0</v>
      </c>
      <c r="F1153" s="1">
        <v>0</v>
      </c>
      <c r="G1153" s="2">
        <f t="shared" si="22"/>
        <v>61229.8894</v>
      </c>
      <c r="H1153" s="2">
        <f t="shared" si="23"/>
        <v>0.41000000000349246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32972</v>
      </c>
      <c r="D1154" s="1">
        <f>BILANCA!E177</f>
        <v>158233.51</v>
      </c>
      <c r="E1154" s="1">
        <v>0</v>
      </c>
      <c r="F1154" s="1">
        <v>0</v>
      </c>
      <c r="G1154" s="2">
        <f t="shared" si="22"/>
        <v>59754.072420000004</v>
      </c>
      <c r="H1154" s="2">
        <f t="shared" si="23"/>
        <v>0.48999999999068677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124</v>
      </c>
      <c r="D1155" s="1">
        <f>BILANCA!E178</f>
        <v>256</v>
      </c>
      <c r="E1155" s="1">
        <v>0</v>
      </c>
      <c r="F1155" s="1">
        <v>0</v>
      </c>
      <c r="G1155" s="2">
        <f t="shared" si="22"/>
        <v>109.392</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32493</v>
      </c>
      <c r="D1156" s="1">
        <f>BILANCA!E179</f>
        <v>157777.51</v>
      </c>
      <c r="E1156" s="1">
        <v>0</v>
      </c>
      <c r="F1156" s="1">
        <v>0</v>
      </c>
      <c r="G1156" s="2">
        <f t="shared" si="22"/>
        <v>60212.307459999996</v>
      </c>
      <c r="H1156" s="2">
        <f t="shared" si="23"/>
        <v>0.48999999999068677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75</v>
      </c>
      <c r="E1157" s="1">
        <v>0</v>
      </c>
      <c r="F1157" s="1">
        <v>0</v>
      </c>
      <c r="G1157" s="2">
        <f t="shared" si="22"/>
        <v>26.099999999999998</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75</v>
      </c>
      <c r="E1160" s="1">
        <v>0</v>
      </c>
      <c r="F1160" s="1">
        <v>0</v>
      </c>
      <c r="G1160" s="2">
        <f t="shared" si="22"/>
        <v>26.549999999999997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355</v>
      </c>
      <c r="D1165" s="1">
        <f>BILANCA!E188</f>
        <v>125</v>
      </c>
      <c r="E1165" s="1">
        <v>0</v>
      </c>
      <c r="F1165" s="1">
        <v>0</v>
      </c>
      <c r="G1165" s="2">
        <f t="shared" si="22"/>
        <v>110.11</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3579</v>
      </c>
      <c r="D1166" s="1">
        <f>BILANCA!E189</f>
        <v>3578.9</v>
      </c>
      <c r="E1166" s="1">
        <v>0</v>
      </c>
      <c r="F1166" s="1">
        <v>0</v>
      </c>
      <c r="G1166" s="2">
        <f t="shared" si="22"/>
        <v>1964.8344000000002</v>
      </c>
      <c r="H1166" s="2">
        <f t="shared" si="23"/>
        <v>9.9999999999909051E-2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218771</v>
      </c>
      <c r="D1214" s="1">
        <f>BILANCA!E237</f>
        <v>141411.92000000001</v>
      </c>
      <c r="E1214" s="1">
        <v>0</v>
      </c>
      <c r="F1214" s="1">
        <v>0</v>
      </c>
      <c r="G1214" s="2">
        <f t="shared" si="22"/>
        <v>115868.40804000001</v>
      </c>
      <c r="H1214" s="2">
        <f t="shared" si="23"/>
        <v>7.9999999987194315E-2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93092</v>
      </c>
      <c r="D1215" s="1">
        <f>BILANCA!E238</f>
        <v>138144.27000000002</v>
      </c>
      <c r="E1215" s="1">
        <v>0</v>
      </c>
      <c r="F1215" s="1">
        <v>0</v>
      </c>
      <c r="G1215" s="2">
        <f t="shared" si="22"/>
        <v>85696.285280000011</v>
      </c>
      <c r="H1215" s="2">
        <f t="shared" si="23"/>
        <v>0.27000000001862645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187672</v>
      </c>
      <c r="D1216" s="1">
        <f>BILANCA!E239</f>
        <v>232724.69</v>
      </c>
      <c r="E1216" s="1">
        <v>0</v>
      </c>
      <c r="F1216" s="1">
        <v>0</v>
      </c>
      <c r="G1216" s="2">
        <f t="shared" si="22"/>
        <v>152177.28154</v>
      </c>
      <c r="H1216" s="2">
        <f t="shared" si="23"/>
        <v>0.30999999999767169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187672</v>
      </c>
      <c r="D1217" s="1">
        <f>BILANCA!E240</f>
        <v>232724.69</v>
      </c>
      <c r="E1217" s="1">
        <v>0</v>
      </c>
      <c r="F1217" s="1">
        <v>0</v>
      </c>
      <c r="G1217" s="2">
        <f t="shared" si="22"/>
        <v>152830.40291999999</v>
      </c>
      <c r="H1217" s="2">
        <f t="shared" si="23"/>
        <v>0.30999999999767169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94580</v>
      </c>
      <c r="D1219" s="1">
        <f>BILANCA!E242</f>
        <v>94580.42</v>
      </c>
      <c r="E1219" s="1">
        <v>0</v>
      </c>
      <c r="F1219" s="1">
        <v>0</v>
      </c>
      <c r="G1219" s="2">
        <f t="shared" si="22"/>
        <v>66962.838239999997</v>
      </c>
      <c r="H1219" s="2">
        <f t="shared" si="23"/>
        <v>0.41999999999825377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94580</v>
      </c>
      <c r="D1220" s="1">
        <f>BILANCA!E243</f>
        <v>94580.42</v>
      </c>
      <c r="E1220" s="1">
        <v>0</v>
      </c>
      <c r="F1220" s="1">
        <v>0</v>
      </c>
      <c r="G1220" s="2">
        <f t="shared" si="22"/>
        <v>67246.579079999996</v>
      </c>
      <c r="H1220" s="2">
        <f t="shared" si="23"/>
        <v>0.41999999999825377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79712</v>
      </c>
      <c r="D1222" s="1">
        <f>BILANCA!E245</f>
        <v>-42698.850000000006</v>
      </c>
      <c r="E1222" s="1">
        <v>0</v>
      </c>
      <c r="F1222" s="1">
        <v>0</v>
      </c>
      <c r="G1222" s="2">
        <f t="shared" si="22"/>
        <v>-1358.8823000000048</v>
      </c>
      <c r="H1222" s="2">
        <f t="shared" si="23"/>
        <v>0.14999999999417923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169352</v>
      </c>
      <c r="D1223" s="1">
        <f>BILANCA!E246</f>
        <v>18059.52</v>
      </c>
      <c r="E1223" s="1">
        <v>0</v>
      </c>
      <c r="F1223" s="1">
        <v>0</v>
      </c>
      <c r="G1223" s="2">
        <f t="shared" si="22"/>
        <v>49313.049599999998</v>
      </c>
      <c r="H1223" s="2">
        <f t="shared" si="23"/>
        <v>0.47999999999956344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169066</v>
      </c>
      <c r="D1224" s="1">
        <f>BILANCA!E247</f>
        <v>17772.72</v>
      </c>
      <c r="E1224" s="1">
        <v>0</v>
      </c>
      <c r="F1224" s="1">
        <v>0</v>
      </c>
      <c r="G1224" s="2">
        <f t="shared" si="22"/>
        <v>49311.357039999995</v>
      </c>
      <c r="H1224" s="2">
        <f t="shared" si="23"/>
        <v>0.27999999999883585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286</v>
      </c>
      <c r="D1226" s="1">
        <f>BILANCA!E249</f>
        <v>286.8</v>
      </c>
      <c r="E1226" s="1">
        <v>0</v>
      </c>
      <c r="F1226" s="1">
        <v>0</v>
      </c>
      <c r="G1226" s="2">
        <f t="shared" si="22"/>
        <v>208.88280000000003</v>
      </c>
      <c r="H1226" s="2">
        <f t="shared" si="23"/>
        <v>0.19999999999998863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89640</v>
      </c>
      <c r="D1227" s="1">
        <f>BILANCA!E250</f>
        <v>60758.37</v>
      </c>
      <c r="E1227" s="1">
        <v>0</v>
      </c>
      <c r="F1227" s="1">
        <v>0</v>
      </c>
      <c r="G1227" s="2">
        <f t="shared" si="22"/>
        <v>51522.244559999999</v>
      </c>
      <c r="H1227" s="2">
        <f t="shared" si="23"/>
        <v>0.37000000000261934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89640</v>
      </c>
      <c r="D1229" s="1">
        <f>BILANCA!E252</f>
        <v>60758.37</v>
      </c>
      <c r="E1229" s="1">
        <v>0</v>
      </c>
      <c r="F1229" s="1">
        <v>0</v>
      </c>
      <c r="G1229" s="2">
        <f t="shared" si="22"/>
        <v>51944.558040000004</v>
      </c>
      <c r="H1229" s="2">
        <f t="shared" si="23"/>
        <v>0.37000000000261934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45967</v>
      </c>
      <c r="D1232" s="1">
        <f>BILANCA!E255</f>
        <v>45966.5</v>
      </c>
      <c r="E1232" s="1">
        <v>0</v>
      </c>
      <c r="F1232" s="1">
        <v>0</v>
      </c>
      <c r="G1232" s="2">
        <f t="shared" si="22"/>
        <v>34337.1</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44657</v>
      </c>
      <c r="D1240" s="1">
        <f>BILANCA!E264</f>
        <v>44656.5</v>
      </c>
      <c r="E1240" s="1">
        <v>0</v>
      </c>
      <c r="F1240" s="1">
        <v>0</v>
      </c>
      <c r="G1240" s="2">
        <f t="shared" si="22"/>
        <v>34430.29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32972</v>
      </c>
      <c r="D1263" s="1">
        <f>BILANCA!E287</f>
        <v>158233.51</v>
      </c>
      <c r="E1263" s="1">
        <v>0</v>
      </c>
      <c r="F1263" s="1">
        <v>0</v>
      </c>
      <c r="G1263" s="2">
        <f t="shared" si="24"/>
        <v>97842.925600000017</v>
      </c>
      <c r="H1263" s="2">
        <f t="shared" si="23"/>
        <v>0.48999999999068677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3579</v>
      </c>
      <c r="D1265" s="1">
        <f>BILANCA!E289</f>
        <v>3578.9</v>
      </c>
      <c r="E1265" s="1">
        <v>0</v>
      </c>
      <c r="F1265" s="1">
        <v>0</v>
      </c>
      <c r="G1265" s="2">
        <f t="shared" si="24"/>
        <v>3027.7775999999999</v>
      </c>
      <c r="H1265" s="2">
        <f t="shared" si="23"/>
        <v>9.9999999999909051E-2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1626678</v>
      </c>
      <c r="D1408" s="1">
        <f>'RAS-funkcijski'!E114</f>
        <v>1858494.69</v>
      </c>
      <c r="E1408" s="1">
        <v>0</v>
      </c>
      <c r="F1408" s="1">
        <v>0</v>
      </c>
      <c r="G1408" s="2">
        <f t="shared" si="24"/>
        <v>587803.4118</v>
      </c>
      <c r="H1408" s="2">
        <f t="shared" si="27"/>
        <v>0.31000000005587935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1626678</v>
      </c>
      <c r="D1409" s="1">
        <f>'RAS-funkcijski'!E115</f>
        <v>1858494.69</v>
      </c>
      <c r="E1409" s="1">
        <v>0</v>
      </c>
      <c r="F1409" s="1">
        <v>0</v>
      </c>
      <c r="G1409" s="2">
        <f t="shared" si="24"/>
        <v>593147.07918</v>
      </c>
      <c r="H1409" s="2">
        <f t="shared" si="27"/>
        <v>0.31000000005587935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1626678</v>
      </c>
      <c r="D1410" s="1">
        <f>'RAS-funkcijski'!E116</f>
        <v>1858494.69</v>
      </c>
      <c r="E1410" s="1">
        <v>0</v>
      </c>
      <c r="F1410" s="1">
        <v>0</v>
      </c>
      <c r="G1410" s="2">
        <f t="shared" si="24"/>
        <v>598490.74656</v>
      </c>
      <c r="H1410" s="2">
        <f t="shared" si="27"/>
        <v>0.31000000005587935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1626678</v>
      </c>
      <c r="D1435" s="13">
        <f>'RAS-funkcijski'!E141</f>
        <v>1858494.69</v>
      </c>
      <c r="E1435" s="13">
        <v>0</v>
      </c>
      <c r="F1435" s="13">
        <v>0</v>
      </c>
      <c r="G1435" s="14">
        <f t="shared" si="24"/>
        <v>732082.43106000009</v>
      </c>
      <c r="H1435" s="14">
        <f t="shared" si="27"/>
        <v>0.31000000005587935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1945268.79</v>
      </c>
      <c r="D1481" s="1">
        <v>0</v>
      </c>
      <c r="E1481" s="1">
        <v>0</v>
      </c>
      <c r="F1481" s="1">
        <v>0</v>
      </c>
      <c r="G1481" s="2">
        <f t="shared" si="34"/>
        <v>3890.5375800000002</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1941689.8900000001</v>
      </c>
      <c r="D1483" s="1">
        <v>0</v>
      </c>
      <c r="E1483" s="1">
        <v>0</v>
      </c>
      <c r="F1483" s="1">
        <v>0</v>
      </c>
      <c r="G1483" s="2">
        <f t="shared" si="34"/>
        <v>7766.7595600000004</v>
      </c>
      <c r="H1483" s="2">
        <f t="shared" si="35"/>
        <v>0.10999999986961484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1376909.85</v>
      </c>
      <c r="D1484" s="1">
        <v>0</v>
      </c>
      <c r="E1484" s="1">
        <v>0</v>
      </c>
      <c r="F1484" s="1">
        <v>0</v>
      </c>
      <c r="G1484" s="2">
        <f t="shared" si="34"/>
        <v>6884.5492500000009</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560770.87</v>
      </c>
      <c r="D1485" s="1">
        <v>0</v>
      </c>
      <c r="E1485" s="1">
        <v>0</v>
      </c>
      <c r="F1485" s="1">
        <v>0</v>
      </c>
      <c r="G1485" s="2">
        <f t="shared" si="34"/>
        <v>3364.6252199999999</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3635.9</v>
      </c>
      <c r="D1486" s="1">
        <v>0</v>
      </c>
      <c r="E1486" s="1">
        <v>0</v>
      </c>
      <c r="F1486" s="1">
        <v>0</v>
      </c>
      <c r="G1486" s="2">
        <f t="shared" si="34"/>
        <v>25.4513</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373.27</v>
      </c>
      <c r="D1491" s="1">
        <v>0</v>
      </c>
      <c r="E1491" s="1">
        <v>0</v>
      </c>
      <c r="F1491" s="1">
        <v>0</v>
      </c>
      <c r="G1491" s="2">
        <f t="shared" si="34"/>
        <v>4.4792399999999999</v>
      </c>
      <c r="H1491" s="2">
        <f t="shared" si="35"/>
        <v>0.26999999999998181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3578.9</v>
      </c>
      <c r="D1492" s="1">
        <v>0</v>
      </c>
      <c r="E1492" s="1">
        <v>0</v>
      </c>
      <c r="F1492" s="1">
        <v>0</v>
      </c>
      <c r="G1492" s="2">
        <f t="shared" si="34"/>
        <v>46.525700000000001</v>
      </c>
      <c r="H1492" s="2">
        <f t="shared" si="35"/>
        <v>9.9999999999909051E-2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1855133.18</v>
      </c>
      <c r="D1499" s="1">
        <v>0</v>
      </c>
      <c r="E1499" s="1">
        <v>0</v>
      </c>
      <c r="F1499" s="1">
        <v>0</v>
      </c>
      <c r="G1499" s="2">
        <f t="shared" si="34"/>
        <v>37102.6636</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1855133.18</v>
      </c>
      <c r="D1501" s="1">
        <v>0</v>
      </c>
      <c r="E1501" s="1">
        <v>0</v>
      </c>
      <c r="F1501" s="1">
        <v>0</v>
      </c>
      <c r="G1501" s="2">
        <f t="shared" si="34"/>
        <v>40812.929959999994</v>
      </c>
      <c r="H1501" s="2">
        <f t="shared" si="35"/>
        <v>0.17999999993480742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1376653.85</v>
      </c>
      <c r="D1502" s="1">
        <v>0</v>
      </c>
      <c r="E1502" s="1">
        <v>0</v>
      </c>
      <c r="F1502" s="1">
        <v>0</v>
      </c>
      <c r="G1502" s="2">
        <f t="shared" si="34"/>
        <v>31663.038550000001</v>
      </c>
      <c r="H1502" s="2">
        <f t="shared" si="35"/>
        <v>0.14999999990686774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474438.43</v>
      </c>
      <c r="D1503" s="1">
        <v>0</v>
      </c>
      <c r="E1503" s="1">
        <v>0</v>
      </c>
      <c r="F1503" s="1">
        <v>0</v>
      </c>
      <c r="G1503" s="2">
        <f t="shared" si="34"/>
        <v>11386.52232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3560.9</v>
      </c>
      <c r="D1504" s="1">
        <v>0</v>
      </c>
      <c r="E1504" s="1">
        <v>0</v>
      </c>
      <c r="F1504" s="1">
        <v>0</v>
      </c>
      <c r="G1504" s="2">
        <f t="shared" si="34"/>
        <v>89.022500000000008</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480</v>
      </c>
      <c r="D1509" s="1">
        <v>0</v>
      </c>
      <c r="E1509" s="1">
        <v>0</v>
      </c>
      <c r="F1509" s="1">
        <v>0</v>
      </c>
      <c r="G1509" s="2">
        <f t="shared" si="34"/>
        <v>14.399999999999999</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90135.610000000102</v>
      </c>
      <c r="D1517" s="1">
        <v>0</v>
      </c>
      <c r="E1517" s="1">
        <v>0</v>
      </c>
      <c r="F1517" s="1">
        <v>0</v>
      </c>
      <c r="G1517" s="2">
        <f t="shared" si="34"/>
        <v>3425.1531800000039</v>
      </c>
      <c r="H1517" s="2">
        <f t="shared" si="35"/>
        <v>0.38999999989755452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90135.61</v>
      </c>
      <c r="D1518" s="1">
        <v>0</v>
      </c>
      <c r="E1518" s="1">
        <v>0</v>
      </c>
      <c r="F1518" s="1">
        <v>0</v>
      </c>
      <c r="G1518" s="2">
        <f t="shared" si="34"/>
        <v>3515.2887900000001</v>
      </c>
      <c r="H1518" s="2">
        <f t="shared" si="3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90135.61</v>
      </c>
      <c r="D1524" s="1">
        <v>0</v>
      </c>
      <c r="E1524" s="1">
        <v>0</v>
      </c>
      <c r="F1524" s="1">
        <v>0</v>
      </c>
      <c r="G1524" s="2">
        <f t="shared" si="34"/>
        <v>4056.1024499999999</v>
      </c>
      <c r="H1524" s="2">
        <f t="shared" si="3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90135.61</v>
      </c>
      <c r="D1530" s="1">
        <v>0</v>
      </c>
      <c r="E1530" s="1">
        <v>0</v>
      </c>
      <c r="F1530" s="1">
        <v>0</v>
      </c>
      <c r="G1530" s="2">
        <f t="shared" si="34"/>
        <v>4596.9161100000001</v>
      </c>
      <c r="H1530" s="2">
        <f t="shared" si="35"/>
        <v>0.38999999999941792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90135.61</v>
      </c>
      <c r="D1531" s="1">
        <v>0</v>
      </c>
      <c r="E1531" s="1">
        <v>0</v>
      </c>
      <c r="F1531" s="1">
        <v>0</v>
      </c>
      <c r="G1531" s="2">
        <f t="shared" si="34"/>
        <v>4687.0517199999995</v>
      </c>
      <c r="H1531" s="2">
        <f t="shared" si="35"/>
        <v>0.38999999999941792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3299</v>
      </c>
      <c r="B1" s="384"/>
      <c r="C1" s="384"/>
    </row>
    <row r="2" spans="1:17" ht="33" customHeight="1" x14ac:dyDescent="0.2">
      <c r="A2" s="385" t="s">
        <v>3300</v>
      </c>
      <c r="B2" s="386"/>
      <c r="C2" s="377"/>
      <c r="D2" s="4"/>
      <c r="E2" s="4"/>
      <c r="F2" s="4"/>
      <c r="G2" s="4"/>
      <c r="H2" s="4"/>
      <c r="I2" s="4"/>
      <c r="J2" s="4"/>
      <c r="K2" s="4"/>
      <c r="L2" s="4"/>
      <c r="M2" s="4"/>
      <c r="N2" s="4"/>
      <c r="O2" s="4"/>
      <c r="P2" s="4"/>
      <c r="Q2" s="4"/>
    </row>
    <row r="3" spans="1:17" ht="18.75" customHeight="1" x14ac:dyDescent="0.2">
      <c r="A3" s="42" t="s">
        <v>3301</v>
      </c>
      <c r="B3" s="387" t="s">
        <v>3302</v>
      </c>
      <c r="C3" s="377"/>
      <c r="D3" s="4"/>
      <c r="E3" s="4"/>
      <c r="F3" s="4"/>
      <c r="G3" s="4"/>
      <c r="H3" s="4"/>
      <c r="I3" s="4"/>
      <c r="J3" s="4"/>
      <c r="K3" s="4"/>
      <c r="L3" s="4"/>
      <c r="M3" s="4"/>
      <c r="N3" s="4"/>
      <c r="O3" s="4"/>
      <c r="P3" s="4"/>
      <c r="Q3" s="4"/>
    </row>
    <row r="4" spans="1:17" ht="37.5" hidden="1" customHeight="1" x14ac:dyDescent="0.2">
      <c r="A4" s="43" t="s">
        <v>3303</v>
      </c>
      <c r="B4" s="381" t="s">
        <v>3304</v>
      </c>
      <c r="C4" s="377"/>
      <c r="D4" s="4"/>
      <c r="E4" s="4"/>
      <c r="F4" s="4"/>
      <c r="G4" s="4"/>
      <c r="H4" s="4"/>
      <c r="I4" s="4"/>
      <c r="J4" s="4"/>
      <c r="K4" s="4"/>
      <c r="L4" s="4"/>
      <c r="M4" s="4"/>
      <c r="N4" s="4"/>
      <c r="O4" s="4"/>
      <c r="P4" s="4"/>
      <c r="Q4" s="4"/>
    </row>
    <row r="5" spans="1:17" ht="48" hidden="1" customHeight="1" x14ac:dyDescent="0.2">
      <c r="A5" s="43" t="s">
        <v>3303</v>
      </c>
      <c r="B5" s="381" t="s">
        <v>3305</v>
      </c>
      <c r="C5" s="377"/>
      <c r="D5" s="4"/>
      <c r="E5" s="4"/>
      <c r="F5" s="4"/>
      <c r="G5" s="4"/>
      <c r="H5" s="4"/>
      <c r="I5" s="4"/>
      <c r="J5" s="4"/>
      <c r="K5" s="4"/>
      <c r="L5" s="4"/>
      <c r="M5" s="4"/>
      <c r="N5" s="4"/>
      <c r="O5" s="4"/>
      <c r="P5" s="4"/>
      <c r="Q5" s="4"/>
    </row>
    <row r="6" spans="1:17" ht="59.25" hidden="1" customHeight="1" x14ac:dyDescent="0.2">
      <c r="A6" s="43" t="s">
        <v>3303</v>
      </c>
      <c r="B6" s="381" t="s">
        <v>3306</v>
      </c>
      <c r="C6" s="377"/>
      <c r="D6" s="4"/>
      <c r="E6" s="4"/>
      <c r="F6" s="4"/>
      <c r="G6" s="4"/>
      <c r="H6" s="4"/>
      <c r="I6" s="4"/>
      <c r="J6" s="4"/>
      <c r="K6" s="4"/>
      <c r="L6" s="4"/>
      <c r="M6" s="4"/>
      <c r="N6" s="4"/>
      <c r="O6" s="4"/>
      <c r="P6" s="4"/>
      <c r="Q6" s="4"/>
    </row>
    <row r="7" spans="1:17" ht="48" hidden="1" customHeight="1" x14ac:dyDescent="0.2">
      <c r="A7" s="43" t="s">
        <v>3307</v>
      </c>
      <c r="B7" s="381" t="s">
        <v>3308</v>
      </c>
      <c r="C7" s="377"/>
      <c r="D7" s="4"/>
      <c r="E7" s="4"/>
      <c r="F7" s="4"/>
      <c r="G7" s="4"/>
      <c r="H7" s="4"/>
      <c r="I7" s="4"/>
      <c r="J7" s="4"/>
      <c r="K7" s="4"/>
      <c r="L7" s="4"/>
      <c r="M7" s="4"/>
      <c r="N7" s="4"/>
      <c r="O7" s="4"/>
      <c r="P7" s="4"/>
      <c r="Q7" s="4"/>
    </row>
    <row r="8" spans="1:17" ht="41.25" hidden="1" customHeight="1" x14ac:dyDescent="0.2">
      <c r="A8" s="43" t="s">
        <v>3309</v>
      </c>
      <c r="B8" s="381" t="s">
        <v>3310</v>
      </c>
      <c r="C8" s="377"/>
      <c r="D8" s="4"/>
      <c r="E8" s="4"/>
      <c r="F8" s="4"/>
      <c r="G8" s="4"/>
      <c r="H8" s="4"/>
      <c r="I8" s="4"/>
      <c r="J8" s="4"/>
      <c r="K8" s="4"/>
      <c r="L8" s="4"/>
      <c r="M8" s="4"/>
      <c r="N8" s="4"/>
      <c r="O8" s="4"/>
      <c r="P8" s="4"/>
      <c r="Q8" s="4"/>
    </row>
    <row r="9" spans="1:17" ht="59.25" hidden="1" customHeight="1" x14ac:dyDescent="0.2">
      <c r="A9" s="43" t="s">
        <v>3311</v>
      </c>
      <c r="B9" s="381" t="s">
        <v>3312</v>
      </c>
      <c r="C9" s="377"/>
      <c r="D9" s="4"/>
      <c r="E9" s="4"/>
      <c r="F9" s="4"/>
      <c r="G9" s="4"/>
      <c r="H9" s="4"/>
      <c r="I9" s="4"/>
      <c r="J9" s="4"/>
      <c r="K9" s="4"/>
      <c r="L9" s="4"/>
      <c r="M9" s="4"/>
      <c r="N9" s="4"/>
      <c r="O9" s="4"/>
      <c r="P9" s="4"/>
      <c r="Q9" s="4"/>
    </row>
    <row r="10" spans="1:17" ht="61.5" hidden="1" customHeight="1" x14ac:dyDescent="0.2">
      <c r="A10" s="43" t="s">
        <v>3311</v>
      </c>
      <c r="B10" s="381" t="s">
        <v>3313</v>
      </c>
      <c r="C10" s="377"/>
      <c r="D10" s="4"/>
      <c r="E10" s="4"/>
      <c r="F10" s="4"/>
      <c r="G10" s="4"/>
      <c r="H10" s="4"/>
      <c r="I10" s="4"/>
      <c r="J10" s="4"/>
      <c r="K10" s="4"/>
      <c r="L10" s="4"/>
      <c r="M10" s="4"/>
      <c r="N10" s="4"/>
      <c r="O10" s="4"/>
      <c r="P10" s="4"/>
      <c r="Q10" s="4"/>
    </row>
    <row r="11" spans="1:17" ht="43.5" hidden="1" customHeight="1" x14ac:dyDescent="0.2">
      <c r="A11" s="43" t="s">
        <v>3311</v>
      </c>
      <c r="B11" s="381" t="s">
        <v>3314</v>
      </c>
      <c r="C11" s="377"/>
      <c r="D11" s="4"/>
      <c r="E11" s="4"/>
      <c r="F11" s="4"/>
      <c r="G11" s="4"/>
      <c r="H11" s="4"/>
      <c r="I11" s="4"/>
      <c r="J11" s="4"/>
      <c r="K11" s="4"/>
      <c r="L11" s="4"/>
      <c r="M11" s="4"/>
      <c r="N11" s="4"/>
      <c r="O11" s="4"/>
      <c r="P11" s="4"/>
      <c r="Q11" s="4"/>
    </row>
    <row r="12" spans="1:17" ht="27.75" hidden="1" customHeight="1" x14ac:dyDescent="0.2">
      <c r="A12" s="43" t="s">
        <v>3315</v>
      </c>
      <c r="B12" s="381" t="s">
        <v>3316</v>
      </c>
      <c r="C12" s="377"/>
      <c r="D12" s="4"/>
      <c r="E12" s="4"/>
      <c r="F12" s="4"/>
      <c r="G12" s="4"/>
      <c r="H12" s="4"/>
      <c r="I12" s="4"/>
      <c r="J12" s="4"/>
      <c r="K12" s="4"/>
      <c r="L12" s="4"/>
      <c r="M12" s="4"/>
      <c r="N12" s="4"/>
      <c r="O12" s="4"/>
      <c r="P12" s="4"/>
      <c r="Q12" s="4"/>
    </row>
    <row r="13" spans="1:17" ht="27.75" hidden="1" customHeight="1" x14ac:dyDescent="0.2">
      <c r="A13" s="43" t="s">
        <v>3317</v>
      </c>
      <c r="B13" s="381" t="s">
        <v>3318</v>
      </c>
      <c r="C13" s="377"/>
      <c r="D13" s="4"/>
      <c r="E13" s="4"/>
      <c r="F13" s="4"/>
      <c r="G13" s="4"/>
      <c r="H13" s="4"/>
      <c r="I13" s="4"/>
      <c r="J13" s="4"/>
      <c r="K13" s="4"/>
      <c r="L13" s="4"/>
      <c r="M13" s="4"/>
      <c r="N13" s="4"/>
      <c r="O13" s="4"/>
      <c r="P13" s="4"/>
      <c r="Q13" s="4"/>
    </row>
    <row r="14" spans="1:17" ht="45.75" hidden="1" customHeight="1" x14ac:dyDescent="0.2">
      <c r="A14" s="43" t="s">
        <v>3319</v>
      </c>
      <c r="B14" s="381" t="s">
        <v>3320</v>
      </c>
      <c r="C14" s="377"/>
      <c r="D14" s="4"/>
      <c r="E14" s="4"/>
      <c r="F14" s="4"/>
      <c r="G14" s="4"/>
      <c r="H14" s="4"/>
      <c r="I14" s="4"/>
      <c r="J14" s="4"/>
      <c r="K14" s="4"/>
      <c r="L14" s="4"/>
      <c r="M14" s="4"/>
      <c r="N14" s="4"/>
      <c r="O14" s="4"/>
      <c r="P14" s="4"/>
      <c r="Q14" s="4"/>
    </row>
    <row r="15" spans="1:17" ht="45.75" hidden="1" customHeight="1" x14ac:dyDescent="0.2">
      <c r="A15" s="43" t="s">
        <v>3321</v>
      </c>
      <c r="B15" s="381" t="s">
        <v>3322</v>
      </c>
      <c r="C15" s="377"/>
      <c r="D15" s="4"/>
      <c r="E15" s="4"/>
      <c r="F15" s="4"/>
      <c r="G15" s="4"/>
      <c r="H15" s="4"/>
      <c r="I15" s="4"/>
      <c r="J15" s="4"/>
      <c r="K15" s="4"/>
      <c r="L15" s="4"/>
      <c r="M15" s="4"/>
      <c r="N15" s="4"/>
      <c r="O15" s="4"/>
      <c r="P15" s="4"/>
      <c r="Q15" s="4"/>
    </row>
    <row r="16" spans="1:17" ht="51" hidden="1" customHeight="1" x14ac:dyDescent="0.2">
      <c r="A16" s="43" t="s">
        <v>3323</v>
      </c>
      <c r="B16" s="381" t="s">
        <v>3324</v>
      </c>
      <c r="C16" s="377"/>
      <c r="D16" s="4"/>
      <c r="E16" s="4"/>
      <c r="F16" s="4"/>
      <c r="G16" s="4"/>
      <c r="H16" s="4"/>
      <c r="I16" s="4"/>
      <c r="J16" s="4"/>
      <c r="K16" s="4"/>
      <c r="L16" s="4"/>
      <c r="M16" s="4"/>
      <c r="N16" s="4"/>
      <c r="O16" s="4"/>
      <c r="P16" s="4"/>
      <c r="Q16" s="4"/>
    </row>
    <row r="17" spans="1:17" ht="27.75" hidden="1" customHeight="1" x14ac:dyDescent="0.2">
      <c r="A17" s="43" t="s">
        <v>3325</v>
      </c>
      <c r="B17" s="381" t="s">
        <v>3326</v>
      </c>
      <c r="C17" s="377"/>
      <c r="D17" s="4"/>
      <c r="E17" s="4"/>
      <c r="F17" s="4"/>
      <c r="G17" s="4"/>
      <c r="H17" s="4"/>
      <c r="I17" s="4"/>
      <c r="J17" s="4"/>
      <c r="K17" s="4"/>
      <c r="L17" s="4"/>
      <c r="M17" s="4"/>
      <c r="N17" s="4"/>
      <c r="O17" s="4"/>
      <c r="P17" s="4"/>
      <c r="Q17" s="4"/>
    </row>
    <row r="18" spans="1:17" ht="27.75" hidden="1" customHeight="1" x14ac:dyDescent="0.2">
      <c r="A18" s="43" t="s">
        <v>3327</v>
      </c>
      <c r="B18" s="381" t="s">
        <v>3328</v>
      </c>
      <c r="C18" s="377"/>
      <c r="D18" s="4"/>
      <c r="E18" s="4"/>
      <c r="F18" s="4"/>
      <c r="G18" s="4"/>
      <c r="H18" s="4"/>
      <c r="I18" s="4"/>
      <c r="J18" s="4"/>
      <c r="K18" s="4"/>
      <c r="L18" s="4"/>
      <c r="M18" s="4"/>
      <c r="N18" s="4"/>
      <c r="O18" s="4"/>
      <c r="P18" s="4"/>
      <c r="Q18" s="4"/>
    </row>
    <row r="19" spans="1:17" ht="45" hidden="1" customHeight="1" x14ac:dyDescent="0.2">
      <c r="A19" s="43" t="s">
        <v>3327</v>
      </c>
      <c r="B19" s="381" t="s">
        <v>3329</v>
      </c>
      <c r="C19" s="377"/>
      <c r="D19" s="4"/>
      <c r="E19" s="4"/>
      <c r="F19" s="4"/>
      <c r="G19" s="4"/>
      <c r="H19" s="4"/>
      <c r="I19" s="4"/>
      <c r="J19" s="4"/>
      <c r="K19" s="4"/>
      <c r="L19" s="4"/>
      <c r="M19" s="4"/>
      <c r="N19" s="4"/>
      <c r="O19" s="4"/>
      <c r="P19" s="4"/>
      <c r="Q19" s="4"/>
    </row>
    <row r="20" spans="1:17" ht="45" hidden="1" customHeight="1" x14ac:dyDescent="0.2">
      <c r="A20" s="43" t="s">
        <v>3330</v>
      </c>
      <c r="B20" s="381" t="s">
        <v>3331</v>
      </c>
      <c r="C20" s="377"/>
      <c r="D20" s="4"/>
      <c r="E20" s="4"/>
      <c r="F20" s="4"/>
      <c r="G20" s="4"/>
      <c r="H20" s="4"/>
      <c r="I20" s="4"/>
      <c r="J20" s="4"/>
      <c r="K20" s="4"/>
      <c r="L20" s="4"/>
      <c r="M20" s="4"/>
      <c r="N20" s="4"/>
      <c r="O20" s="4"/>
      <c r="P20" s="4"/>
      <c r="Q20" s="4"/>
    </row>
    <row r="21" spans="1:17" ht="30" hidden="1" customHeight="1" x14ac:dyDescent="0.2">
      <c r="A21" s="43" t="s">
        <v>3332</v>
      </c>
      <c r="B21" s="381" t="s">
        <v>3333</v>
      </c>
      <c r="C21" s="377"/>
      <c r="D21" s="4"/>
      <c r="E21" s="4"/>
      <c r="F21" s="4"/>
      <c r="G21" s="4"/>
      <c r="H21" s="4"/>
      <c r="I21" s="4"/>
      <c r="J21" s="4"/>
      <c r="K21" s="4"/>
      <c r="L21" s="4"/>
      <c r="M21" s="4"/>
      <c r="N21" s="4"/>
      <c r="O21" s="4"/>
      <c r="P21" s="4"/>
      <c r="Q21" s="4"/>
    </row>
    <row r="22" spans="1:17" ht="30" hidden="1" customHeight="1" x14ac:dyDescent="0.2">
      <c r="A22" s="43" t="s">
        <v>3334</v>
      </c>
      <c r="B22" s="381" t="s">
        <v>3335</v>
      </c>
      <c r="C22" s="377"/>
      <c r="D22" s="4"/>
      <c r="E22" s="4"/>
      <c r="F22" s="4"/>
      <c r="G22" s="4"/>
      <c r="H22" s="4"/>
      <c r="I22" s="4"/>
      <c r="J22" s="4"/>
      <c r="K22" s="4"/>
      <c r="L22" s="4"/>
      <c r="M22" s="4"/>
      <c r="N22" s="4"/>
      <c r="O22" s="4"/>
      <c r="P22" s="4"/>
      <c r="Q22" s="4"/>
    </row>
    <row r="23" spans="1:17" ht="30" hidden="1" customHeight="1" x14ac:dyDescent="0.2">
      <c r="A23" s="43" t="s">
        <v>3336</v>
      </c>
      <c r="B23" s="381" t="s">
        <v>3337</v>
      </c>
      <c r="C23" s="377"/>
      <c r="D23" s="4"/>
      <c r="E23" s="4"/>
      <c r="F23" s="4"/>
      <c r="G23" s="4"/>
      <c r="H23" s="4"/>
      <c r="I23" s="4"/>
      <c r="J23" s="4"/>
      <c r="K23" s="4"/>
      <c r="L23" s="4"/>
      <c r="M23" s="4"/>
      <c r="N23" s="4"/>
      <c r="O23" s="4"/>
      <c r="P23" s="4"/>
      <c r="Q23" s="4"/>
    </row>
    <row r="24" spans="1:17" ht="30" hidden="1" customHeight="1" x14ac:dyDescent="0.2">
      <c r="A24" s="43" t="s">
        <v>3338</v>
      </c>
      <c r="B24" s="381" t="s">
        <v>3339</v>
      </c>
      <c r="C24" s="377"/>
      <c r="D24" s="4"/>
      <c r="E24" s="4"/>
      <c r="F24" s="4"/>
      <c r="G24" s="4"/>
      <c r="H24" s="4"/>
      <c r="I24" s="4"/>
      <c r="J24" s="4"/>
      <c r="K24" s="4"/>
      <c r="L24" s="4"/>
      <c r="M24" s="4"/>
      <c r="N24" s="4"/>
      <c r="O24" s="4"/>
      <c r="P24" s="4"/>
      <c r="Q24" s="4"/>
    </row>
    <row r="25" spans="1:17" ht="30" hidden="1" customHeight="1" x14ac:dyDescent="0.2">
      <c r="A25" s="43" t="s">
        <v>3340</v>
      </c>
      <c r="B25" s="381" t="s">
        <v>3341</v>
      </c>
      <c r="C25" s="377"/>
      <c r="D25" s="4"/>
      <c r="E25" s="4"/>
      <c r="F25" s="4"/>
      <c r="G25" s="4"/>
      <c r="H25" s="4"/>
      <c r="I25" s="4"/>
      <c r="J25" s="4"/>
      <c r="K25" s="4"/>
      <c r="L25" s="4"/>
      <c r="M25" s="4"/>
      <c r="N25" s="4"/>
      <c r="O25" s="4"/>
      <c r="P25" s="4"/>
      <c r="Q25" s="4"/>
    </row>
    <row r="26" spans="1:17" ht="30" hidden="1" customHeight="1" x14ac:dyDescent="0.2">
      <c r="A26" s="43" t="s">
        <v>3342</v>
      </c>
      <c r="B26" s="381" t="s">
        <v>3343</v>
      </c>
      <c r="C26" s="377"/>
      <c r="D26" s="4"/>
      <c r="E26" s="4"/>
      <c r="F26" s="4"/>
      <c r="G26" s="4"/>
      <c r="H26" s="4"/>
      <c r="I26" s="4"/>
      <c r="J26" s="4"/>
      <c r="K26" s="4"/>
      <c r="L26" s="4"/>
      <c r="M26" s="4"/>
      <c r="N26" s="4"/>
      <c r="O26" s="4"/>
      <c r="P26" s="4"/>
      <c r="Q26" s="4"/>
    </row>
    <row r="27" spans="1:17" ht="70.5" hidden="1" customHeight="1" x14ac:dyDescent="0.2">
      <c r="A27" s="43" t="s">
        <v>3344</v>
      </c>
      <c r="B27" s="381" t="s">
        <v>3345</v>
      </c>
      <c r="C27" s="377"/>
      <c r="D27" s="4"/>
      <c r="E27" s="4"/>
      <c r="F27" s="4"/>
      <c r="G27" s="4"/>
      <c r="H27" s="4"/>
      <c r="I27" s="4"/>
      <c r="J27" s="4"/>
      <c r="K27" s="4"/>
      <c r="L27" s="4"/>
      <c r="M27" s="4"/>
      <c r="N27" s="4"/>
      <c r="O27" s="4"/>
      <c r="P27" s="4"/>
      <c r="Q27" s="4"/>
    </row>
    <row r="28" spans="1:17" ht="48" hidden="1" customHeight="1" x14ac:dyDescent="0.2">
      <c r="A28" s="43" t="s">
        <v>3346</v>
      </c>
      <c r="B28" s="381" t="s">
        <v>3347</v>
      </c>
      <c r="C28" s="377"/>
      <c r="D28" s="4"/>
      <c r="E28" s="4"/>
      <c r="F28" s="4"/>
      <c r="G28" s="4"/>
      <c r="H28" s="4"/>
      <c r="I28" s="4"/>
      <c r="J28" s="4"/>
      <c r="K28" s="4"/>
      <c r="L28" s="4"/>
      <c r="M28" s="4"/>
      <c r="N28" s="4"/>
      <c r="O28" s="4"/>
      <c r="P28" s="4"/>
      <c r="Q28" s="4"/>
    </row>
    <row r="29" spans="1:17" ht="100.5" hidden="1" customHeight="1" x14ac:dyDescent="0.2">
      <c r="A29" s="43" t="s">
        <v>3348</v>
      </c>
      <c r="B29" s="381" t="s">
        <v>3349</v>
      </c>
      <c r="C29" s="377"/>
      <c r="D29" s="4"/>
      <c r="E29" s="4"/>
      <c r="F29" s="4"/>
      <c r="G29" s="4"/>
      <c r="H29" s="4"/>
      <c r="I29" s="4"/>
      <c r="J29" s="4"/>
      <c r="K29" s="4"/>
      <c r="L29" s="4"/>
      <c r="M29" s="4"/>
      <c r="N29" s="4"/>
      <c r="O29" s="4"/>
      <c r="P29" s="4"/>
      <c r="Q29" s="4"/>
    </row>
    <row r="30" spans="1:17" ht="45" hidden="1" customHeight="1" x14ac:dyDescent="0.2">
      <c r="A30" s="43" t="s">
        <v>3350</v>
      </c>
      <c r="B30" s="381" t="s">
        <v>3351</v>
      </c>
      <c r="C30" s="377"/>
      <c r="D30" s="4"/>
      <c r="E30" s="4"/>
      <c r="F30" s="4"/>
      <c r="G30" s="4"/>
      <c r="H30" s="4"/>
      <c r="I30" s="4"/>
      <c r="J30" s="4"/>
      <c r="K30" s="4"/>
      <c r="L30" s="4"/>
      <c r="M30" s="4"/>
      <c r="N30" s="4"/>
      <c r="O30" s="4"/>
      <c r="P30" s="4"/>
      <c r="Q30" s="4"/>
    </row>
    <row r="31" spans="1:17" ht="45" hidden="1" customHeight="1" x14ac:dyDescent="0.2">
      <c r="A31" s="43" t="s">
        <v>3352</v>
      </c>
      <c r="B31" s="381" t="s">
        <v>3353</v>
      </c>
      <c r="C31" s="377"/>
      <c r="D31" s="4"/>
      <c r="E31" s="4"/>
      <c r="F31" s="4"/>
      <c r="G31" s="4"/>
      <c r="H31" s="4"/>
      <c r="I31" s="4"/>
      <c r="J31" s="4"/>
      <c r="K31" s="4"/>
      <c r="L31" s="4"/>
      <c r="M31" s="4"/>
      <c r="N31" s="4"/>
      <c r="O31" s="4"/>
      <c r="P31" s="4"/>
      <c r="Q31" s="4"/>
    </row>
    <row r="32" spans="1:17" ht="45" hidden="1" customHeight="1" x14ac:dyDescent="0.2">
      <c r="A32" s="43" t="s">
        <v>3354</v>
      </c>
      <c r="B32" s="381" t="s">
        <v>3355</v>
      </c>
      <c r="C32" s="377"/>
      <c r="D32" s="4"/>
      <c r="E32" s="4"/>
      <c r="F32" s="4"/>
      <c r="G32" s="4"/>
      <c r="H32" s="4"/>
      <c r="I32" s="4"/>
      <c r="J32" s="4"/>
      <c r="K32" s="4"/>
      <c r="L32" s="4"/>
      <c r="M32" s="4"/>
      <c r="N32" s="4"/>
      <c r="O32" s="4"/>
      <c r="P32" s="4"/>
      <c r="Q32" s="4"/>
    </row>
    <row r="33" spans="1:17" ht="72" hidden="1" customHeight="1" x14ac:dyDescent="0.2">
      <c r="A33" s="43" t="s">
        <v>3356</v>
      </c>
      <c r="B33" s="381" t="s">
        <v>3357</v>
      </c>
      <c r="C33" s="377"/>
      <c r="D33" s="4"/>
      <c r="E33" s="4"/>
      <c r="F33" s="4"/>
      <c r="G33" s="4"/>
      <c r="H33" s="4"/>
      <c r="I33" s="4"/>
      <c r="J33" s="4"/>
      <c r="K33" s="4"/>
      <c r="L33" s="4"/>
      <c r="M33" s="4"/>
      <c r="N33" s="4"/>
      <c r="O33" s="4"/>
      <c r="P33" s="4"/>
      <c r="Q33" s="4"/>
    </row>
    <row r="34" spans="1:17" ht="79.5" hidden="1" customHeight="1" x14ac:dyDescent="0.2">
      <c r="A34" s="43" t="s">
        <v>3358</v>
      </c>
      <c r="B34" s="381" t="s">
        <v>3359</v>
      </c>
      <c r="C34" s="377"/>
      <c r="D34" s="4"/>
      <c r="E34" s="4"/>
      <c r="F34" s="4"/>
      <c r="G34" s="4"/>
      <c r="H34" s="4"/>
      <c r="I34" s="4"/>
      <c r="J34" s="4"/>
      <c r="K34" s="4"/>
      <c r="L34" s="4"/>
      <c r="M34" s="4"/>
      <c r="N34" s="4"/>
      <c r="O34" s="4"/>
      <c r="P34" s="4"/>
      <c r="Q34" s="4"/>
    </row>
    <row r="35" spans="1:17" ht="70.5" hidden="1" customHeight="1" x14ac:dyDescent="0.2">
      <c r="A35" s="43" t="s">
        <v>3360</v>
      </c>
      <c r="B35" s="381" t="s">
        <v>3361</v>
      </c>
      <c r="C35" s="377"/>
      <c r="D35" s="4"/>
      <c r="E35" s="4"/>
      <c r="F35" s="4"/>
      <c r="G35" s="4"/>
      <c r="H35" s="4"/>
      <c r="I35" s="4"/>
      <c r="J35" s="4"/>
      <c r="K35" s="4"/>
      <c r="L35" s="4"/>
      <c r="M35" s="4"/>
      <c r="N35" s="4"/>
      <c r="O35" s="4"/>
      <c r="P35" s="4"/>
      <c r="Q35" s="4"/>
    </row>
    <row r="36" spans="1:17" ht="45.75" hidden="1" customHeight="1" x14ac:dyDescent="0.2">
      <c r="A36" s="43" t="s">
        <v>3362</v>
      </c>
      <c r="B36" s="381" t="s">
        <v>3363</v>
      </c>
      <c r="C36" s="377"/>
      <c r="D36" s="4"/>
      <c r="E36" s="4"/>
      <c r="F36" s="4"/>
      <c r="G36" s="4"/>
      <c r="H36" s="4"/>
      <c r="I36" s="4"/>
      <c r="J36" s="4"/>
      <c r="K36" s="4"/>
      <c r="L36" s="4"/>
      <c r="M36" s="4"/>
      <c r="N36" s="4"/>
      <c r="O36" s="4"/>
      <c r="P36" s="4"/>
      <c r="Q36" s="4"/>
    </row>
    <row r="37" spans="1:17" ht="54.75" hidden="1" customHeight="1" x14ac:dyDescent="0.2">
      <c r="A37" s="43" t="s">
        <v>3364</v>
      </c>
      <c r="B37" s="381" t="s">
        <v>3365</v>
      </c>
      <c r="C37" s="377"/>
      <c r="D37" s="4"/>
      <c r="E37" s="4"/>
      <c r="F37" s="4"/>
      <c r="G37" s="4"/>
      <c r="H37" s="4"/>
      <c r="I37" s="4"/>
      <c r="J37" s="4"/>
      <c r="K37" s="4"/>
      <c r="L37" s="4"/>
      <c r="M37" s="4"/>
      <c r="N37" s="4"/>
      <c r="O37" s="4"/>
      <c r="P37" s="4"/>
      <c r="Q37" s="4"/>
    </row>
    <row r="38" spans="1:17" ht="37.5" hidden="1" customHeight="1" x14ac:dyDescent="0.2">
      <c r="A38" s="43" t="s">
        <v>3366</v>
      </c>
      <c r="B38" s="381" t="s">
        <v>3367</v>
      </c>
      <c r="C38" s="377"/>
      <c r="D38" s="4"/>
      <c r="E38" s="4"/>
      <c r="F38" s="4"/>
      <c r="G38" s="4"/>
      <c r="H38" s="4"/>
      <c r="I38" s="4"/>
      <c r="J38" s="4"/>
      <c r="K38" s="4"/>
      <c r="L38" s="4"/>
      <c r="M38" s="4"/>
      <c r="N38" s="4"/>
      <c r="O38" s="4"/>
      <c r="P38" s="4"/>
      <c r="Q38" s="4"/>
    </row>
    <row r="39" spans="1:17" ht="61.5" hidden="1" customHeight="1" x14ac:dyDescent="0.2">
      <c r="A39" s="43" t="s">
        <v>3368</v>
      </c>
      <c r="B39" s="381" t="s">
        <v>3369</v>
      </c>
      <c r="C39" s="377"/>
      <c r="D39" s="4"/>
      <c r="E39" s="4"/>
      <c r="F39" s="4"/>
      <c r="G39" s="4"/>
      <c r="H39" s="4"/>
      <c r="I39" s="4"/>
      <c r="J39" s="4"/>
      <c r="K39" s="4"/>
      <c r="L39" s="4"/>
      <c r="M39" s="4"/>
      <c r="N39" s="4"/>
      <c r="O39" s="4"/>
      <c r="P39" s="4"/>
      <c r="Q39" s="4"/>
    </row>
    <row r="40" spans="1:17" ht="53.25" hidden="1" customHeight="1" x14ac:dyDescent="0.2">
      <c r="A40" s="43" t="s">
        <v>3370</v>
      </c>
      <c r="B40" s="381" t="s">
        <v>3371</v>
      </c>
      <c r="C40" s="377"/>
      <c r="D40" s="4"/>
      <c r="E40" s="4"/>
      <c r="F40" s="4"/>
      <c r="G40" s="4"/>
      <c r="H40" s="4"/>
      <c r="I40" s="4"/>
      <c r="J40" s="4"/>
      <c r="K40" s="4"/>
      <c r="L40" s="4"/>
      <c r="M40" s="4"/>
      <c r="N40" s="4"/>
      <c r="O40" s="4"/>
      <c r="P40" s="4"/>
      <c r="Q40" s="4"/>
    </row>
    <row r="41" spans="1:17" ht="73.5" hidden="1" customHeight="1" x14ac:dyDescent="0.2">
      <c r="A41" s="43" t="s">
        <v>3372</v>
      </c>
      <c r="B41" s="381" t="s">
        <v>3373</v>
      </c>
      <c r="C41" s="377"/>
      <c r="D41" s="4"/>
      <c r="E41" s="4"/>
      <c r="F41" s="4"/>
      <c r="G41" s="4"/>
      <c r="H41" s="4"/>
      <c r="I41" s="4"/>
      <c r="J41" s="4"/>
      <c r="K41" s="4"/>
      <c r="L41" s="4"/>
      <c r="M41" s="4"/>
      <c r="N41" s="4"/>
      <c r="O41" s="4"/>
      <c r="P41" s="4"/>
      <c r="Q41" s="4"/>
    </row>
    <row r="42" spans="1:17" ht="57.75" hidden="1" customHeight="1" x14ac:dyDescent="0.2">
      <c r="A42" s="43" t="s">
        <v>3374</v>
      </c>
      <c r="B42" s="381" t="s">
        <v>3375</v>
      </c>
      <c r="C42" s="377"/>
      <c r="D42" s="4"/>
      <c r="E42" s="4"/>
      <c r="F42" s="4"/>
      <c r="G42" s="4"/>
      <c r="H42" s="4"/>
      <c r="I42" s="4"/>
      <c r="J42" s="4"/>
      <c r="K42" s="4"/>
      <c r="L42" s="4"/>
      <c r="M42" s="4"/>
      <c r="N42" s="4"/>
      <c r="O42" s="4"/>
      <c r="P42" s="4"/>
      <c r="Q42" s="4"/>
    </row>
    <row r="43" spans="1:17" ht="84" hidden="1" customHeight="1" x14ac:dyDescent="0.2">
      <c r="A43" s="43" t="s">
        <v>3376</v>
      </c>
      <c r="B43" s="381" t="s">
        <v>3377</v>
      </c>
      <c r="C43" s="377"/>
      <c r="D43" s="4"/>
      <c r="E43" s="4"/>
      <c r="F43" s="4"/>
      <c r="G43" s="4"/>
      <c r="H43" s="4"/>
      <c r="I43" s="4"/>
      <c r="J43" s="4"/>
      <c r="K43" s="4"/>
      <c r="L43" s="4"/>
      <c r="M43" s="4"/>
      <c r="N43" s="4"/>
      <c r="O43" s="4"/>
      <c r="P43" s="4"/>
      <c r="Q43" s="4"/>
    </row>
    <row r="44" spans="1:17" ht="48" hidden="1" customHeight="1" x14ac:dyDescent="0.2">
      <c r="A44" s="43" t="s">
        <v>3378</v>
      </c>
      <c r="B44" s="381" t="s">
        <v>3379</v>
      </c>
      <c r="C44" s="377"/>
      <c r="D44" s="4"/>
      <c r="E44" s="4"/>
      <c r="F44" s="4"/>
      <c r="G44" s="4"/>
      <c r="H44" s="4"/>
      <c r="I44" s="4"/>
      <c r="J44" s="4"/>
      <c r="K44" s="4"/>
      <c r="L44" s="4"/>
      <c r="M44" s="4"/>
      <c r="N44" s="4"/>
      <c r="O44" s="4"/>
      <c r="P44" s="4"/>
      <c r="Q44" s="4"/>
    </row>
    <row r="45" spans="1:17" ht="57" hidden="1" customHeight="1" x14ac:dyDescent="0.2">
      <c r="A45" s="43" t="s">
        <v>3380</v>
      </c>
      <c r="B45" s="381" t="s">
        <v>3381</v>
      </c>
      <c r="C45" s="377"/>
      <c r="D45" s="4"/>
      <c r="E45" s="4"/>
      <c r="F45" s="4"/>
      <c r="G45" s="4"/>
      <c r="H45" s="4"/>
      <c r="I45" s="4"/>
      <c r="J45" s="4"/>
      <c r="K45" s="4"/>
      <c r="L45" s="4"/>
      <c r="M45" s="4"/>
      <c r="N45" s="4"/>
      <c r="O45" s="4"/>
      <c r="P45" s="4"/>
      <c r="Q45" s="4"/>
    </row>
    <row r="46" spans="1:17" ht="73.5" hidden="1" customHeight="1" x14ac:dyDescent="0.2">
      <c r="A46" s="43" t="s">
        <v>3382</v>
      </c>
      <c r="B46" s="382" t="s">
        <v>3383</v>
      </c>
      <c r="C46" s="377"/>
      <c r="D46" s="41"/>
      <c r="E46" s="4"/>
      <c r="F46" s="4"/>
      <c r="G46" s="4"/>
      <c r="H46" s="4"/>
      <c r="I46" s="4"/>
      <c r="J46" s="4"/>
      <c r="K46" s="4"/>
      <c r="L46" s="4"/>
      <c r="M46" s="4"/>
      <c r="N46" s="4"/>
      <c r="O46" s="4"/>
      <c r="P46" s="4"/>
      <c r="Q46" s="4"/>
    </row>
    <row r="47" spans="1:17" ht="66" hidden="1" customHeight="1" x14ac:dyDescent="0.2">
      <c r="A47" s="48" t="s">
        <v>3384</v>
      </c>
      <c r="B47" s="383" t="s">
        <v>3385</v>
      </c>
      <c r="C47" s="383"/>
      <c r="D47" s="4"/>
      <c r="E47" s="4"/>
      <c r="F47" s="4"/>
      <c r="G47" s="4"/>
      <c r="H47" s="4"/>
      <c r="I47" s="4"/>
      <c r="J47" s="4"/>
      <c r="K47" s="4"/>
      <c r="L47" s="4"/>
      <c r="M47" s="4"/>
      <c r="N47" s="4"/>
      <c r="O47" s="4"/>
      <c r="P47" s="4"/>
      <c r="Q47" s="4"/>
    </row>
    <row r="48" spans="1:17" ht="123.75" customHeight="1" x14ac:dyDescent="0.2">
      <c r="A48" s="269" t="s">
        <v>3386</v>
      </c>
      <c r="B48" s="380" t="s">
        <v>3387</v>
      </c>
      <c r="C48" s="379"/>
      <c r="D48" s="4"/>
      <c r="E48" s="4"/>
      <c r="F48" s="4"/>
      <c r="G48" s="4"/>
      <c r="H48" s="4"/>
      <c r="I48" s="4"/>
      <c r="J48" s="4"/>
      <c r="K48" s="4"/>
      <c r="L48" s="4"/>
      <c r="M48" s="4"/>
      <c r="N48" s="4"/>
      <c r="O48" s="4"/>
      <c r="P48" s="4"/>
      <c r="Q48" s="4"/>
    </row>
    <row r="49" spans="1:17" ht="34.5" customHeight="1" x14ac:dyDescent="0.2">
      <c r="A49" s="269" t="s">
        <v>3388</v>
      </c>
      <c r="B49" s="378" t="s">
        <v>3389</v>
      </c>
      <c r="C49" s="379"/>
      <c r="D49" s="4"/>
      <c r="E49" s="4"/>
      <c r="F49" s="4"/>
      <c r="G49" s="4"/>
      <c r="H49" s="4"/>
      <c r="I49" s="4"/>
      <c r="J49" s="4"/>
      <c r="K49" s="4"/>
      <c r="L49" s="4"/>
      <c r="M49" s="4"/>
      <c r="N49" s="4"/>
      <c r="O49" s="4"/>
      <c r="P49" s="4"/>
      <c r="Q49" s="4"/>
    </row>
    <row r="50" spans="1:17" ht="34.5" customHeight="1" x14ac:dyDescent="0.2">
      <c r="A50" s="269" t="s">
        <v>3390</v>
      </c>
      <c r="B50" s="378" t="s">
        <v>3391</v>
      </c>
      <c r="C50" s="379"/>
      <c r="D50" s="4"/>
      <c r="E50" s="4"/>
      <c r="F50" s="4"/>
      <c r="G50" s="4"/>
      <c r="H50" s="4"/>
      <c r="I50" s="4"/>
      <c r="J50" s="4"/>
      <c r="K50" s="4"/>
      <c r="L50" s="4"/>
      <c r="M50" s="4"/>
      <c r="N50" s="4"/>
      <c r="O50" s="4"/>
      <c r="P50" s="4"/>
      <c r="Q50" s="4"/>
    </row>
    <row r="51" spans="1:17" ht="31.5" customHeight="1" x14ac:dyDescent="0.2">
      <c r="A51" s="311" t="s">
        <v>3392</v>
      </c>
      <c r="B51" s="376"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30023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1649211</v>
      </c>
      <c r="I16" s="172">
        <f>'PR-RAS'!E6</f>
        <v>1736082.74</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1626678</v>
      </c>
      <c r="I17" s="172">
        <f>'PR-RAS'!E151</f>
        <v>1858494.69</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79712</v>
      </c>
      <c r="I18" s="172">
        <f>'PR-RAS'!E645</f>
        <v>0</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42698.849999999948</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180264</v>
      </c>
      <c r="I20" s="175">
        <f>BILANCA!E7</f>
        <v>223496.52000000008</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75058</v>
      </c>
      <c r="I21" s="177">
        <f>BILANCA!E68</f>
        <v>79727.81</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36551</v>
      </c>
      <c r="I22" s="177">
        <f>BILANCA!E176</f>
        <v>161812.41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218771</v>
      </c>
      <c r="I23" s="179">
        <f>BILANCA!E237</f>
        <v>141411.92000000001</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1626678</v>
      </c>
      <c r="I27" s="177">
        <f>'RAS-funkcijski'!E114</f>
        <v>1858494.69</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1626678</v>
      </c>
      <c r="I28" s="181">
        <f>'RAS-funkcijski'!E141</f>
        <v>1858494.69</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0</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90135.610000000102</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90135.61</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142" zoomScaleNormal="100" workbookViewId="0">
      <selection activeCell="D646" sqref="D64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1649211</v>
      </c>
      <c r="E6" s="53">
        <f>E7+E44+E50+E82+E106+E124+E133+E139</f>
        <v>1736082.74</v>
      </c>
      <c r="F6" s="54">
        <f t="shared" ref="F6:F131" si="0">IF(D6&lt;&gt;0,IF(E6/D6&gt;=100,"&gt;&gt;100",E6/D6*100),"-")</f>
        <v>105.26747274909032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0.77</v>
      </c>
      <c r="F82" s="54" t="str">
        <f t="shared" si="0"/>
        <v>-</v>
      </c>
    </row>
    <row r="83" spans="1:6" ht="12.75" customHeight="1" x14ac:dyDescent="0.2">
      <c r="A83" s="55">
        <v>641</v>
      </c>
      <c r="B83" s="87" t="s">
        <v>209</v>
      </c>
      <c r="C83" s="52" t="s">
        <v>210</v>
      </c>
      <c r="D83" s="53">
        <f t="shared" ref="D83:E83" si="20">SUM(D84:D90)</f>
        <v>0</v>
      </c>
      <c r="E83" s="53">
        <f t="shared" si="20"/>
        <v>0.77</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0</v>
      </c>
      <c r="E85" s="244">
        <v>0.77</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1642</v>
      </c>
      <c r="E106" s="53">
        <f t="shared" si="23"/>
        <v>4140</v>
      </c>
      <c r="F106" s="54">
        <f t="shared" si="0"/>
        <v>252.13154689403169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1642</v>
      </c>
      <c r="E112" s="53">
        <f t="shared" si="25"/>
        <v>4140</v>
      </c>
      <c r="F112" s="54">
        <f t="shared" si="0"/>
        <v>252.13154689403169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1642</v>
      </c>
      <c r="E117" s="244">
        <v>4140</v>
      </c>
      <c r="F117" s="54">
        <f t="shared" si="0"/>
        <v>252.13154689403169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1647569</v>
      </c>
      <c r="E133" s="53">
        <f t="shared" si="30"/>
        <v>1731941.97</v>
      </c>
      <c r="F133" s="54">
        <f t="shared" ref="F133:F223" si="31">IF(D133&lt;&gt;0,IF(E133/D133&gt;=100,"&gt;&gt;100",E133/D133*100),"-")</f>
        <v>105.12105835931607</v>
      </c>
    </row>
    <row r="134" spans="1:6" ht="24" x14ac:dyDescent="0.2">
      <c r="A134" s="55">
        <v>671</v>
      </c>
      <c r="B134" s="234" t="s">
        <v>311</v>
      </c>
      <c r="C134" s="52" t="s">
        <v>312</v>
      </c>
      <c r="D134" s="53">
        <f t="shared" ref="D134:E134" si="32">SUM(D135:D137)</f>
        <v>1647569</v>
      </c>
      <c r="E134" s="53">
        <f t="shared" si="32"/>
        <v>1731941.97</v>
      </c>
      <c r="F134" s="54">
        <f t="shared" si="31"/>
        <v>105.12105835931607</v>
      </c>
    </row>
    <row r="135" spans="1:6" ht="12.75" customHeight="1" x14ac:dyDescent="0.2">
      <c r="A135" s="55">
        <v>6711</v>
      </c>
      <c r="B135" s="87" t="s">
        <v>313</v>
      </c>
      <c r="C135" s="52" t="s">
        <v>314</v>
      </c>
      <c r="D135" s="244">
        <v>1228455</v>
      </c>
      <c r="E135" s="312">
        <v>1236941.97</v>
      </c>
      <c r="F135" s="54">
        <f t="shared" si="31"/>
        <v>100.69086535526333</v>
      </c>
    </row>
    <row r="136" spans="1:6" ht="24" x14ac:dyDescent="0.2">
      <c r="A136" s="55">
        <v>6712</v>
      </c>
      <c r="B136" s="234" t="s">
        <v>315</v>
      </c>
      <c r="C136" s="52" t="s">
        <v>316</v>
      </c>
      <c r="D136" s="244">
        <v>419114</v>
      </c>
      <c r="E136" s="244">
        <v>495000</v>
      </c>
      <c r="F136" s="54">
        <f t="shared" si="31"/>
        <v>118.10629088982949</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1626678</v>
      </c>
      <c r="E151" s="53">
        <f t="shared" si="35"/>
        <v>1858494.69</v>
      </c>
      <c r="F151" s="54">
        <f t="shared" si="31"/>
        <v>114.25092673534651</v>
      </c>
    </row>
    <row r="152" spans="1:6" ht="12.75" customHeight="1" x14ac:dyDescent="0.2">
      <c r="A152" s="55">
        <v>31</v>
      </c>
      <c r="B152" s="87" t="s">
        <v>346</v>
      </c>
      <c r="C152" s="52" t="s">
        <v>347</v>
      </c>
      <c r="D152" s="53">
        <f t="shared" ref="D152:E152" si="36">D153+D158+D159</f>
        <v>1155499</v>
      </c>
      <c r="E152" s="53">
        <f t="shared" si="36"/>
        <v>1378920.2100000002</v>
      </c>
      <c r="F152" s="54">
        <f t="shared" si="31"/>
        <v>119.33547411118488</v>
      </c>
    </row>
    <row r="153" spans="1:6" ht="12.75" customHeight="1" x14ac:dyDescent="0.2">
      <c r="A153" s="55">
        <v>311</v>
      </c>
      <c r="B153" s="87" t="s">
        <v>348</v>
      </c>
      <c r="C153" s="52" t="s">
        <v>349</v>
      </c>
      <c r="D153" s="53">
        <f t="shared" ref="D153:E153" si="37">SUM(D154:D157)</f>
        <v>950079</v>
      </c>
      <c r="E153" s="53">
        <f t="shared" si="37"/>
        <v>1126368.3600000001</v>
      </c>
      <c r="F153" s="54">
        <f t="shared" si="31"/>
        <v>118.55523172283569</v>
      </c>
    </row>
    <row r="154" spans="1:6" ht="12.75" customHeight="1" x14ac:dyDescent="0.2">
      <c r="A154" s="55">
        <v>3111</v>
      </c>
      <c r="B154" s="87" t="s">
        <v>350</v>
      </c>
      <c r="C154" s="52" t="s">
        <v>351</v>
      </c>
      <c r="D154" s="244">
        <v>950079</v>
      </c>
      <c r="E154" s="244">
        <v>1126368.3600000001</v>
      </c>
      <c r="F154" s="54">
        <f t="shared" si="31"/>
        <v>118.55523172283569</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48654</v>
      </c>
      <c r="E158" s="244">
        <v>66701</v>
      </c>
      <c r="F158" s="54">
        <f t="shared" si="31"/>
        <v>137.09253093270851</v>
      </c>
    </row>
    <row r="159" spans="1:6" ht="12.75" customHeight="1" x14ac:dyDescent="0.2">
      <c r="A159" s="55">
        <v>313</v>
      </c>
      <c r="B159" s="87" t="s">
        <v>360</v>
      </c>
      <c r="C159" s="52" t="s">
        <v>361</v>
      </c>
      <c r="D159" s="53">
        <f t="shared" ref="D159:E159" si="38">SUM(D160:D162)</f>
        <v>156766</v>
      </c>
      <c r="E159" s="53">
        <f t="shared" si="38"/>
        <v>185850.85</v>
      </c>
      <c r="F159" s="54">
        <f t="shared" si="31"/>
        <v>118.5530344590026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156766</v>
      </c>
      <c r="E161" s="244">
        <v>185850.85</v>
      </c>
      <c r="F161" s="54">
        <f t="shared" si="31"/>
        <v>118.5530344590026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467592</v>
      </c>
      <c r="E163" s="53">
        <f t="shared" si="39"/>
        <v>475938.57999999996</v>
      </c>
      <c r="F163" s="54">
        <f t="shared" si="31"/>
        <v>101.78501343051207</v>
      </c>
    </row>
    <row r="164" spans="1:6" ht="12.75" customHeight="1" x14ac:dyDescent="0.2">
      <c r="A164" s="55">
        <v>321</v>
      </c>
      <c r="B164" s="87" t="s">
        <v>369</v>
      </c>
      <c r="C164" s="52" t="s">
        <v>370</v>
      </c>
      <c r="D164" s="53">
        <f t="shared" ref="D164:E164" si="40">SUM(D165:D168)</f>
        <v>10002</v>
      </c>
      <c r="E164" s="53">
        <f t="shared" si="40"/>
        <v>25365</v>
      </c>
      <c r="F164" s="54">
        <f t="shared" si="31"/>
        <v>253.59928014397121</v>
      </c>
    </row>
    <row r="165" spans="1:6" ht="12.75" customHeight="1" x14ac:dyDescent="0.2">
      <c r="A165" s="55">
        <v>3211</v>
      </c>
      <c r="B165" s="87" t="s">
        <v>371</v>
      </c>
      <c r="C165" s="52" t="s">
        <v>372</v>
      </c>
      <c r="D165" s="244"/>
      <c r="E165" s="244">
        <v>494</v>
      </c>
      <c r="F165" s="54" t="str">
        <f t="shared" si="31"/>
        <v>-</v>
      </c>
    </row>
    <row r="166" spans="1:6" ht="12.75" customHeight="1" x14ac:dyDescent="0.2">
      <c r="A166" s="55">
        <v>3212</v>
      </c>
      <c r="B166" s="87" t="s">
        <v>373</v>
      </c>
      <c r="C166" s="52" t="s">
        <v>374</v>
      </c>
      <c r="D166" s="244">
        <v>8952</v>
      </c>
      <c r="E166" s="244">
        <v>24871</v>
      </c>
      <c r="F166" s="54">
        <f t="shared" si="31"/>
        <v>277.82618409294014</v>
      </c>
    </row>
    <row r="167" spans="1:6" ht="12.75" customHeight="1" x14ac:dyDescent="0.2">
      <c r="A167" s="55">
        <v>3213</v>
      </c>
      <c r="B167" s="87" t="s">
        <v>375</v>
      </c>
      <c r="C167" s="52" t="s">
        <v>376</v>
      </c>
      <c r="D167" s="244">
        <v>1050</v>
      </c>
      <c r="E167" s="244">
        <v>0</v>
      </c>
      <c r="F167" s="54">
        <f t="shared" si="31"/>
        <v>0</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320697</v>
      </c>
      <c r="E169" s="53">
        <f t="shared" si="41"/>
        <v>371877.32</v>
      </c>
      <c r="F169" s="54">
        <f t="shared" si="31"/>
        <v>115.95908910903438</v>
      </c>
    </row>
    <row r="170" spans="1:6" ht="12.75" customHeight="1" x14ac:dyDescent="0.2">
      <c r="A170" s="55">
        <v>3221</v>
      </c>
      <c r="B170" s="87" t="s">
        <v>381</v>
      </c>
      <c r="C170" s="52" t="s">
        <v>382</v>
      </c>
      <c r="D170" s="244">
        <v>61400</v>
      </c>
      <c r="E170" s="244">
        <v>34884.07</v>
      </c>
      <c r="F170" s="54">
        <f t="shared" si="31"/>
        <v>56.814446254071662</v>
      </c>
    </row>
    <row r="171" spans="1:6" ht="12.75" customHeight="1" x14ac:dyDescent="0.2">
      <c r="A171" s="55">
        <v>3222</v>
      </c>
      <c r="B171" s="87" t="s">
        <v>383</v>
      </c>
      <c r="C171" s="52" t="s">
        <v>384</v>
      </c>
      <c r="D171" s="244">
        <v>149536</v>
      </c>
      <c r="E171" s="244">
        <v>212202.27</v>
      </c>
      <c r="F171" s="54">
        <f t="shared" si="31"/>
        <v>141.90714610528568</v>
      </c>
    </row>
    <row r="172" spans="1:6" ht="12.75" customHeight="1" x14ac:dyDescent="0.2">
      <c r="A172" s="55">
        <v>3223</v>
      </c>
      <c r="B172" s="87" t="s">
        <v>385</v>
      </c>
      <c r="C172" s="52" t="s">
        <v>386</v>
      </c>
      <c r="D172" s="244">
        <v>60633</v>
      </c>
      <c r="E172" s="244">
        <v>62680.34</v>
      </c>
      <c r="F172" s="54">
        <f t="shared" si="31"/>
        <v>103.37661009681196</v>
      </c>
    </row>
    <row r="173" spans="1:6" ht="12.75" customHeight="1" x14ac:dyDescent="0.2">
      <c r="A173" s="55">
        <v>3224</v>
      </c>
      <c r="B173" s="87" t="s">
        <v>387</v>
      </c>
      <c r="C173" s="52" t="s">
        <v>388</v>
      </c>
      <c r="D173" s="244">
        <v>21419</v>
      </c>
      <c r="E173" s="244">
        <v>32632.06</v>
      </c>
      <c r="F173" s="54">
        <f t="shared" si="31"/>
        <v>152.3509967785611</v>
      </c>
    </row>
    <row r="174" spans="1:6" ht="12.75" customHeight="1" x14ac:dyDescent="0.2">
      <c r="A174" s="55">
        <v>3225</v>
      </c>
      <c r="B174" s="87" t="s">
        <v>389</v>
      </c>
      <c r="C174" s="52" t="s">
        <v>390</v>
      </c>
      <c r="D174" s="244">
        <v>27709</v>
      </c>
      <c r="E174" s="244">
        <v>29478.58</v>
      </c>
      <c r="F174" s="54">
        <f t="shared" si="31"/>
        <v>106.38630047998845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121119</v>
      </c>
      <c r="E177" s="53">
        <f t="shared" si="42"/>
        <v>62543.149999999994</v>
      </c>
      <c r="F177" s="54">
        <f t="shared" si="31"/>
        <v>51.637769466392548</v>
      </c>
    </row>
    <row r="178" spans="1:6" ht="12.75" customHeight="1" x14ac:dyDescent="0.2">
      <c r="A178" s="55">
        <v>3231</v>
      </c>
      <c r="B178" s="87" t="s">
        <v>397</v>
      </c>
      <c r="C178" s="52" t="s">
        <v>398</v>
      </c>
      <c r="D178" s="244">
        <v>6023</v>
      </c>
      <c r="E178" s="244">
        <v>6127.7</v>
      </c>
      <c r="F178" s="54">
        <f t="shared" si="31"/>
        <v>101.73833637722065</v>
      </c>
    </row>
    <row r="179" spans="1:6" ht="12.75" customHeight="1" x14ac:dyDescent="0.2">
      <c r="A179" s="55">
        <v>3232</v>
      </c>
      <c r="B179" s="87" t="s">
        <v>399</v>
      </c>
      <c r="C179" s="52" t="s">
        <v>400</v>
      </c>
      <c r="D179" s="244">
        <v>93902</v>
      </c>
      <c r="E179" s="244">
        <v>6083.24</v>
      </c>
      <c r="F179" s="54">
        <f t="shared" si="31"/>
        <v>6.4782858725053778</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14509</v>
      </c>
      <c r="E181" s="244">
        <v>14731.73</v>
      </c>
      <c r="F181" s="54">
        <f t="shared" si="31"/>
        <v>101.53511613481288</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6685</v>
      </c>
      <c r="E183" s="244">
        <v>9060</v>
      </c>
      <c r="F183" s="54">
        <f t="shared" si="31"/>
        <v>135.52729992520568</v>
      </c>
    </row>
    <row r="184" spans="1:6" ht="12.75" customHeight="1" x14ac:dyDescent="0.2">
      <c r="A184" s="55">
        <v>3237</v>
      </c>
      <c r="B184" s="87" t="s">
        <v>409</v>
      </c>
      <c r="C184" s="52" t="s">
        <v>410</v>
      </c>
      <c r="D184" s="244">
        <v>0</v>
      </c>
      <c r="E184" s="244">
        <v>26540.48</v>
      </c>
      <c r="F184" s="54" t="str">
        <f t="shared" si="31"/>
        <v>-</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c r="E186" s="244"/>
      <c r="F186" s="54" t="str">
        <f t="shared" si="31"/>
        <v>-</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15774</v>
      </c>
      <c r="E188" s="53">
        <f t="shared" si="43"/>
        <v>16153.11</v>
      </c>
      <c r="F188" s="54">
        <f t="shared" si="31"/>
        <v>102.40338531761127</v>
      </c>
    </row>
    <row r="189" spans="1:6" ht="12.75" customHeight="1" x14ac:dyDescent="0.2">
      <c r="A189" s="55">
        <v>3291</v>
      </c>
      <c r="B189" s="234" t="s">
        <v>419</v>
      </c>
      <c r="C189" s="52" t="s">
        <v>420</v>
      </c>
      <c r="D189" s="244">
        <v>6653</v>
      </c>
      <c r="E189" s="244">
        <v>9676.4699999999993</v>
      </c>
      <c r="F189" s="54">
        <f t="shared" si="31"/>
        <v>145.4452126860063</v>
      </c>
    </row>
    <row r="190" spans="1:6" ht="12.75" customHeight="1" x14ac:dyDescent="0.2">
      <c r="A190" s="55">
        <v>3292</v>
      </c>
      <c r="B190" s="87" t="s">
        <v>421</v>
      </c>
      <c r="C190" s="52" t="s">
        <v>422</v>
      </c>
      <c r="D190" s="244">
        <v>5325</v>
      </c>
      <c r="E190" s="244">
        <v>5644.6</v>
      </c>
      <c r="F190" s="54">
        <f t="shared" si="31"/>
        <v>106.00187793427231</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3796</v>
      </c>
      <c r="E195" s="244">
        <v>832.04</v>
      </c>
      <c r="F195" s="54">
        <f t="shared" si="31"/>
        <v>21.918861959957852</v>
      </c>
    </row>
    <row r="196" spans="1:6" ht="12.75" customHeight="1" x14ac:dyDescent="0.2">
      <c r="A196" s="55">
        <v>34</v>
      </c>
      <c r="B196" s="234" t="s">
        <v>433</v>
      </c>
      <c r="C196" s="52" t="s">
        <v>434</v>
      </c>
      <c r="D196" s="53">
        <f t="shared" ref="D196:E196" si="44">D197+D202+D210</f>
        <v>3587</v>
      </c>
      <c r="E196" s="53">
        <f t="shared" si="44"/>
        <v>3635.9</v>
      </c>
      <c r="F196" s="54">
        <f t="shared" si="31"/>
        <v>101.36325620295511</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3587</v>
      </c>
      <c r="E210" s="53">
        <f t="shared" si="47"/>
        <v>3635.9</v>
      </c>
      <c r="F210" s="54">
        <f t="shared" si="31"/>
        <v>101.36325620295511</v>
      </c>
    </row>
    <row r="211" spans="1:6" ht="12.75" customHeight="1" x14ac:dyDescent="0.2">
      <c r="A211" s="55">
        <v>3431</v>
      </c>
      <c r="B211" s="234" t="s">
        <v>463</v>
      </c>
      <c r="C211" s="52" t="s">
        <v>464</v>
      </c>
      <c r="D211" s="244">
        <v>3587</v>
      </c>
      <c r="E211" s="244">
        <v>3635.9</v>
      </c>
      <c r="F211" s="54">
        <f t="shared" si="31"/>
        <v>101.36325620295511</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1626678</v>
      </c>
      <c r="E289" s="53">
        <f t="shared" si="79"/>
        <v>1858494.69</v>
      </c>
      <c r="F289" s="54">
        <f t="shared" si="76"/>
        <v>114.25092673534651</v>
      </c>
    </row>
    <row r="290" spans="1:6" ht="12.75" customHeight="1" x14ac:dyDescent="0.2">
      <c r="A290" s="55" t="s">
        <v>606</v>
      </c>
      <c r="B290" s="87" t="s">
        <v>617</v>
      </c>
      <c r="C290" s="52" t="s">
        <v>618</v>
      </c>
      <c r="D290" s="53">
        <f>IF(D6&gt;=D289,D6-D289,0)</f>
        <v>22533</v>
      </c>
      <c r="E290" s="53">
        <f>IF(E6&gt;=E289,E6-E289,0)</f>
        <v>0</v>
      </c>
      <c r="F290" s="54">
        <f t="shared" si="76"/>
        <v>0</v>
      </c>
    </row>
    <row r="291" spans="1:6" ht="12.75" customHeight="1" x14ac:dyDescent="0.2">
      <c r="A291" s="55" t="s">
        <v>606</v>
      </c>
      <c r="B291" s="87" t="s">
        <v>619</v>
      </c>
      <c r="C291" s="52" t="s">
        <v>620</v>
      </c>
      <c r="D291" s="53">
        <f>IF(D289&gt;=D6,D289-D6,0)</f>
        <v>0</v>
      </c>
      <c r="E291" s="53">
        <f>IF(E289&gt;=E6,E289-E6,0)</f>
        <v>122411.94999999995</v>
      </c>
      <c r="F291" s="54" t="str">
        <f t="shared" si="76"/>
        <v>-</v>
      </c>
    </row>
    <row r="292" spans="1:6" ht="12.75" customHeight="1" x14ac:dyDescent="0.2">
      <c r="A292" s="55">
        <v>92211</v>
      </c>
      <c r="B292" s="87" t="s">
        <v>621</v>
      </c>
      <c r="C292" s="52" t="s">
        <v>622</v>
      </c>
      <c r="D292" s="244">
        <v>146532</v>
      </c>
      <c r="E292" s="244">
        <v>169066.16</v>
      </c>
      <c r="F292" s="54">
        <f t="shared" si="76"/>
        <v>115.37832009390441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45967</v>
      </c>
      <c r="E294" s="244">
        <v>45966.5</v>
      </c>
      <c r="F294" s="54">
        <f t="shared" si="76"/>
        <v>99.9989122631453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0</v>
      </c>
      <c r="E350" s="53">
        <f t="shared" si="95"/>
        <v>0</v>
      </c>
      <c r="F350" s="54" t="str">
        <f t="shared" si="81"/>
        <v>-</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0</v>
      </c>
      <c r="E363" s="53">
        <f t="shared" si="99"/>
        <v>0</v>
      </c>
      <c r="F363" s="54" t="str">
        <f t="shared" si="81"/>
        <v>-</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0</v>
      </c>
      <c r="E408" s="53">
        <f t="shared" si="111"/>
        <v>0</v>
      </c>
      <c r="F408" s="54" t="str">
        <f t="shared" si="81"/>
        <v>-</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89640</v>
      </c>
      <c r="E410" s="244">
        <v>89639.86</v>
      </c>
      <c r="F410" s="54">
        <f t="shared" si="81"/>
        <v>99.999843819723338</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1649211</v>
      </c>
      <c r="E412" s="53">
        <f>E6+E298</f>
        <v>1736082.74</v>
      </c>
      <c r="F412" s="54">
        <f t="shared" si="81"/>
        <v>105.26747274909032</v>
      </c>
    </row>
    <row r="413" spans="1:6" ht="12.75" customHeight="1" x14ac:dyDescent="0.2">
      <c r="A413" s="55" t="s">
        <v>606</v>
      </c>
      <c r="B413" s="87" t="s">
        <v>829</v>
      </c>
      <c r="C413" s="52" t="s">
        <v>830</v>
      </c>
      <c r="D413" s="53">
        <f t="shared" ref="D413:E413" si="112">D289+D350</f>
        <v>1626678</v>
      </c>
      <c r="E413" s="53">
        <f t="shared" si="112"/>
        <v>1858494.69</v>
      </c>
      <c r="F413" s="54">
        <f t="shared" si="81"/>
        <v>114.25092673534651</v>
      </c>
    </row>
    <row r="414" spans="1:6" ht="12.75" customHeight="1" x14ac:dyDescent="0.2">
      <c r="A414" s="55" t="s">
        <v>606</v>
      </c>
      <c r="B414" s="87" t="s">
        <v>831</v>
      </c>
      <c r="C414" s="52" t="s">
        <v>832</v>
      </c>
      <c r="D414" s="53">
        <f t="shared" ref="D414:E414" si="113">IF(D412&gt;=D413,D412-D413,0)</f>
        <v>22533</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122411.94999999995</v>
      </c>
      <c r="F415" s="54" t="str">
        <f t="shared" si="81"/>
        <v>-</v>
      </c>
    </row>
    <row r="416" spans="1:6" ht="12.75" customHeight="1" x14ac:dyDescent="0.2">
      <c r="A416" s="62" t="s">
        <v>835</v>
      </c>
      <c r="B416" s="234" t="s">
        <v>836</v>
      </c>
      <c r="C416" s="63" t="s">
        <v>837</v>
      </c>
      <c r="D416" s="53">
        <f t="shared" ref="D416:E416" si="115">IF(D292-D293+D409-D410&gt;=0,D292-D293+D409-D410,0)</f>
        <v>56892</v>
      </c>
      <c r="E416" s="53">
        <f t="shared" si="115"/>
        <v>79426.3</v>
      </c>
      <c r="F416" s="54">
        <f t="shared" si="81"/>
        <v>139.60890810658793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45967</v>
      </c>
      <c r="E418" s="64">
        <f t="shared" si="117"/>
        <v>45966.5</v>
      </c>
      <c r="F418" s="59">
        <f t="shared" si="81"/>
        <v>99.9989122631453</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287</v>
      </c>
      <c r="E637" s="244">
        <v>286.8</v>
      </c>
      <c r="F637" s="54">
        <f t="shared" si="119"/>
        <v>99.930313588850183</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1649211</v>
      </c>
      <c r="E639" s="53">
        <f t="shared" si="180"/>
        <v>1736082.74</v>
      </c>
      <c r="F639" s="54">
        <f t="shared" si="119"/>
        <v>105.26747274909032</v>
      </c>
    </row>
    <row r="640" spans="1:6" ht="12.75" customHeight="1" x14ac:dyDescent="0.2">
      <c r="A640" s="55" t="s">
        <v>606</v>
      </c>
      <c r="B640" s="87" t="s">
        <v>1275</v>
      </c>
      <c r="C640" s="52" t="s">
        <v>1276</v>
      </c>
      <c r="D640" s="53">
        <f t="shared" ref="D640:E640" si="181">D413+D528</f>
        <v>1626678</v>
      </c>
      <c r="E640" s="53">
        <f t="shared" si="181"/>
        <v>1858494.69</v>
      </c>
      <c r="F640" s="54">
        <f t="shared" si="119"/>
        <v>114.25092673534651</v>
      </c>
    </row>
    <row r="641" spans="1:6" ht="12.75" customHeight="1" x14ac:dyDescent="0.2">
      <c r="A641" s="55" t="s">
        <v>606</v>
      </c>
      <c r="B641" s="87" t="s">
        <v>1277</v>
      </c>
      <c r="C641" s="52" t="s">
        <v>1278</v>
      </c>
      <c r="D641" s="53">
        <f t="shared" ref="D641:E641" si="182">IF(D639&gt;=D640,D639-D640,0)</f>
        <v>22533</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122411.94999999995</v>
      </c>
      <c r="F642" s="54" t="str">
        <f t="shared" si="119"/>
        <v>-</v>
      </c>
    </row>
    <row r="643" spans="1:6" ht="24" x14ac:dyDescent="0.2">
      <c r="A643" s="62" t="s">
        <v>1281</v>
      </c>
      <c r="B643" s="87" t="s">
        <v>1282</v>
      </c>
      <c r="C643" s="63" t="s">
        <v>1281</v>
      </c>
      <c r="D643" s="53">
        <f t="shared" ref="D643:E643" si="184">IF(D416-D417+D637-D638&gt;=0,D416-D417+D637-D638,0)</f>
        <v>57179</v>
      </c>
      <c r="E643" s="53">
        <f t="shared" si="184"/>
        <v>79713.100000000006</v>
      </c>
      <c r="F643" s="54">
        <f t="shared" si="119"/>
        <v>139.40974833417866</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79712</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42698.849999999948</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39274</v>
      </c>
      <c r="E649" s="244">
        <v>29943.599999999999</v>
      </c>
      <c r="F649" s="54">
        <f t="shared" ref="F649:F724" si="188">IF(D649&lt;&gt;0,IF(E649/D649&gt;=100,"&gt;&gt;100",E649/D649*100),"-")</f>
        <v>76.242806946071184</v>
      </c>
    </row>
    <row r="650" spans="1:6" ht="12.75" customHeight="1" x14ac:dyDescent="0.2">
      <c r="A650" s="55" t="s">
        <v>1294</v>
      </c>
      <c r="B650" s="87" t="s">
        <v>1295</v>
      </c>
      <c r="C650" s="52" t="s">
        <v>1294</v>
      </c>
      <c r="D650" s="244">
        <v>1307400</v>
      </c>
      <c r="E650" s="312">
        <v>1873627.35</v>
      </c>
      <c r="F650" s="54">
        <f t="shared" si="188"/>
        <v>143.3094194584672</v>
      </c>
    </row>
    <row r="651" spans="1:6" ht="12.75" customHeight="1" x14ac:dyDescent="0.2">
      <c r="A651" s="55" t="s">
        <v>1296</v>
      </c>
      <c r="B651" s="87" t="s">
        <v>1297</v>
      </c>
      <c r="C651" s="52" t="s">
        <v>1296</v>
      </c>
      <c r="D651" s="244">
        <v>1321071</v>
      </c>
      <c r="E651" s="244">
        <v>1873627.35</v>
      </c>
      <c r="F651" s="54">
        <f t="shared" si="188"/>
        <v>141.82639313102777</v>
      </c>
    </row>
    <row r="652" spans="1:6" ht="24" x14ac:dyDescent="0.2">
      <c r="A652" s="55">
        <v>11</v>
      </c>
      <c r="B652" s="87" t="s">
        <v>1298</v>
      </c>
      <c r="C652" s="52" t="s">
        <v>1299</v>
      </c>
      <c r="D652" s="53">
        <f t="shared" ref="D652:E652" si="189">+D649+D650-D651</f>
        <v>25603</v>
      </c>
      <c r="E652" s="53">
        <f t="shared" si="189"/>
        <v>29943.600000000093</v>
      </c>
      <c r="F652" s="54">
        <f t="shared" si="188"/>
        <v>116.95348201382687</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15</v>
      </c>
      <c r="E654" s="264">
        <v>15</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15</v>
      </c>
      <c r="E656" s="264">
        <v>15</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8952</v>
      </c>
      <c r="E718" s="244">
        <v>24871</v>
      </c>
      <c r="F718" s="54">
        <f t="shared" si="188"/>
        <v>277.82618409294014</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4310</v>
      </c>
      <c r="E720" s="244">
        <v>6150</v>
      </c>
      <c r="F720" s="54">
        <f t="shared" si="188"/>
        <v>142.69141531322506</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6653</v>
      </c>
      <c r="E725" s="244">
        <v>9676.4699999999993</v>
      </c>
      <c r="F725" s="54">
        <f t="shared" ref="F725:F979" si="190">IF(D725&lt;&gt;0,IF(E725/D725&gt;=100,"&gt;&gt;100",E725/D725*100),"-")</f>
        <v>145.4452126860063</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A255" sqref="A255:XFD25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255322</v>
      </c>
      <c r="E6" s="231">
        <f t="shared" si="0"/>
        <v>303224.33000000007</v>
      </c>
      <c r="F6" s="232">
        <f t="shared" ref="F6:F260" si="1">IF(D6&gt;0,IF(E6/D6&gt;=100,"&gt;&gt;100",E6/D6*100),"-")</f>
        <v>118.76153641284341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180264</v>
      </c>
      <c r="E7" s="106">
        <f t="shared" si="2"/>
        <v>223496.52000000008</v>
      </c>
      <c r="F7" s="95">
        <f t="shared" si="1"/>
        <v>123.98289175875388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0</v>
      </c>
      <c r="E9" s="249">
        <v>0</v>
      </c>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180264</v>
      </c>
      <c r="E12" s="106">
        <f t="shared" si="3"/>
        <v>221572.27000000008</v>
      </c>
      <c r="F12" s="95">
        <f t="shared" si="1"/>
        <v>122.91542959215379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180264</v>
      </c>
      <c r="E19" s="106">
        <f t="shared" si="5"/>
        <v>221572.27000000008</v>
      </c>
      <c r="F19" s="95">
        <f t="shared" si="1"/>
        <v>122.91542959215379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165788</v>
      </c>
      <c r="E20" s="249">
        <v>166187.01</v>
      </c>
      <c r="F20" s="95">
        <f t="shared" si="1"/>
        <v>100.24067483774459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6753</v>
      </c>
      <c r="E21" s="249">
        <v>6753.45</v>
      </c>
      <c r="F21" s="95">
        <f t="shared" si="1"/>
        <v>100.00666370501999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22499</v>
      </c>
      <c r="E22" s="249">
        <v>26001.75</v>
      </c>
      <c r="F22" s="95">
        <f t="shared" si="1"/>
        <v>115.56846970976488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743</v>
      </c>
      <c r="E24" s="249">
        <v>1166.8800000000001</v>
      </c>
      <c r="F24" s="95">
        <f t="shared" si="1"/>
        <v>157.049798115747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2000</v>
      </c>
      <c r="E25" s="249">
        <v>2000</v>
      </c>
      <c r="F25" s="95">
        <f t="shared" si="1"/>
        <v>100</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286575</v>
      </c>
      <c r="E26" s="249">
        <v>323557.48</v>
      </c>
      <c r="F26" s="95">
        <f t="shared" si="1"/>
        <v>112.9049917124662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304094</v>
      </c>
      <c r="E28" s="249">
        <v>304094.3</v>
      </c>
      <c r="F28" s="95">
        <f t="shared" si="1"/>
        <v>100.00009865370576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10388</v>
      </c>
      <c r="E47" s="249">
        <v>10388.200000000001</v>
      </c>
      <c r="F47" s="95">
        <f t="shared" si="1"/>
        <v>100.00192529842127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10388</v>
      </c>
      <c r="E50" s="249">
        <v>10388.200000000001</v>
      </c>
      <c r="F50" s="95">
        <f t="shared" si="1"/>
        <v>100.00192529842127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1924.25</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19878</v>
      </c>
      <c r="E54" s="249">
        <v>21802</v>
      </c>
      <c r="F54" s="95">
        <f t="shared" si="1"/>
        <v>109.67904215715866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19878</v>
      </c>
      <c r="E55" s="249">
        <v>19877.75</v>
      </c>
      <c r="F55" s="95">
        <f t="shared" si="1"/>
        <v>99.998742328202027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75058</v>
      </c>
      <c r="E68" s="106">
        <f t="shared" si="13"/>
        <v>79727.81</v>
      </c>
      <c r="F68" s="95">
        <f t="shared" si="1"/>
        <v>106.22160196115004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25603</v>
      </c>
      <c r="E69" s="106">
        <f t="shared" si="14"/>
        <v>29943.599999999999</v>
      </c>
      <c r="F69" s="95">
        <f t="shared" si="1"/>
        <v>116.95348201382649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25603</v>
      </c>
      <c r="E70" s="106">
        <f t="shared" si="15"/>
        <v>29943.599999999999</v>
      </c>
      <c r="F70" s="95">
        <f t="shared" si="1"/>
        <v>116.95348201382649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24803</v>
      </c>
      <c r="E72" s="249">
        <v>28693.599999999999</v>
      </c>
      <c r="F72" s="95">
        <f t="shared" si="1"/>
        <v>115.68600572511389</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800</v>
      </c>
      <c r="E74" s="249">
        <v>1250</v>
      </c>
      <c r="F74" s="95">
        <f t="shared" si="1"/>
        <v>156.25</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4798</v>
      </c>
      <c r="E78" s="106">
        <f>E79+SUM(E82:E84)-E85+E86</f>
        <v>5127.71</v>
      </c>
      <c r="F78" s="95">
        <f t="shared" si="1"/>
        <v>106.87182159233014</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4798</v>
      </c>
      <c r="E86" s="249">
        <v>5127.71</v>
      </c>
      <c r="F86" s="95">
        <f t="shared" si="1"/>
        <v>106.87182159233014</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44657</v>
      </c>
      <c r="E146" s="106">
        <f t="shared" si="26"/>
        <v>44656.5</v>
      </c>
      <c r="F146" s="95">
        <f t="shared" si="1"/>
        <v>99.99888035470363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44657</v>
      </c>
      <c r="E159" s="249">
        <v>44656.5</v>
      </c>
      <c r="F159" s="95">
        <f t="shared" si="1"/>
        <v>99.99888035470363</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255322</v>
      </c>
      <c r="E175" s="106">
        <f t="shared" si="30"/>
        <v>303224.33</v>
      </c>
      <c r="F175" s="95">
        <f t="shared" si="1"/>
        <v>118.7615364128434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36551</v>
      </c>
      <c r="E176" s="106">
        <f t="shared" si="31"/>
        <v>161812.41</v>
      </c>
      <c r="F176" s="95">
        <f t="shared" si="1"/>
        <v>442.7030997783919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32972</v>
      </c>
      <c r="E177" s="106">
        <f t="shared" si="32"/>
        <v>158233.51</v>
      </c>
      <c r="F177" s="95">
        <f t="shared" si="1"/>
        <v>479.90267499696716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124</v>
      </c>
      <c r="E178" s="249">
        <v>256</v>
      </c>
      <c r="F178" s="95">
        <f t="shared" si="1"/>
        <v>206.45161290322579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32493</v>
      </c>
      <c r="E179" s="249">
        <v>157777.51</v>
      </c>
      <c r="F179" s="95">
        <f t="shared" si="1"/>
        <v>485.57384667466846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75</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v>75</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355</v>
      </c>
      <c r="E188" s="249">
        <v>125</v>
      </c>
      <c r="F188" s="95">
        <f t="shared" si="1"/>
        <v>35.2112676056338</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3579</v>
      </c>
      <c r="E189" s="249">
        <v>3578.9</v>
      </c>
      <c r="F189" s="95">
        <f t="shared" si="1"/>
        <v>99.997205923442294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218771</v>
      </c>
      <c r="E237" s="106">
        <f t="shared" si="41"/>
        <v>141411.92000000001</v>
      </c>
      <c r="F237" s="95">
        <f t="shared" si="1"/>
        <v>64.639243775454702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93092</v>
      </c>
      <c r="E238" s="106">
        <f t="shared" si="42"/>
        <v>138144.27000000002</v>
      </c>
      <c r="F238" s="95">
        <f t="shared" si="1"/>
        <v>148.39542603016375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187672</v>
      </c>
      <c r="E239" s="106">
        <f t="shared" si="43"/>
        <v>232724.69</v>
      </c>
      <c r="F239" s="95">
        <f t="shared" si="1"/>
        <v>124.00607975617035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187672</v>
      </c>
      <c r="E240" s="249">
        <v>232724.69</v>
      </c>
      <c r="F240" s="95">
        <f t="shared" si="1"/>
        <v>124.00607975617035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94580</v>
      </c>
      <c r="E242" s="106">
        <f t="shared" si="44"/>
        <v>94580.42</v>
      </c>
      <c r="F242" s="95">
        <f t="shared" si="1"/>
        <v>100.00044406851343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94580</v>
      </c>
      <c r="E243" s="249">
        <v>94580.42</v>
      </c>
      <c r="F243" s="95">
        <f t="shared" si="1"/>
        <v>100.00044406851343</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79712</v>
      </c>
      <c r="E245" s="106">
        <f t="shared" si="45"/>
        <v>-42698.850000000006</v>
      </c>
      <c r="F245" s="95">
        <f t="shared" si="1"/>
        <v>-53.566401545564034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169352</v>
      </c>
      <c r="E246" s="106">
        <f t="shared" si="46"/>
        <v>18059.52</v>
      </c>
      <c r="F246" s="95">
        <f t="shared" si="1"/>
        <v>10.663895318626293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169066</v>
      </c>
      <c r="E247" s="249">
        <v>17772.72</v>
      </c>
      <c r="F247" s="95">
        <f t="shared" si="1"/>
        <v>10.512296972779863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286</v>
      </c>
      <c r="E249" s="249">
        <v>286.8</v>
      </c>
      <c r="F249" s="95">
        <f t="shared" si="1"/>
        <v>100.27972027972028</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89640</v>
      </c>
      <c r="E250" s="106">
        <f t="shared" si="47"/>
        <v>60758.37</v>
      </c>
      <c r="F250" s="95">
        <f t="shared" si="1"/>
        <v>67.78042168674699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89640</v>
      </c>
      <c r="E252" s="249">
        <v>60758.37</v>
      </c>
      <c r="F252" s="95">
        <f t="shared" si="1"/>
        <v>67.78042168674699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45967</v>
      </c>
      <c r="E255" s="249">
        <v>45966.5</v>
      </c>
      <c r="F255" s="95">
        <f t="shared" si="1"/>
        <v>99.9989122631453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44657</v>
      </c>
      <c r="E264" s="249">
        <v>44656.5</v>
      </c>
      <c r="F264" s="95">
        <f t="shared" si="50"/>
        <v>99.99888035470363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32972</v>
      </c>
      <c r="E287" s="249">
        <v>158233.51</v>
      </c>
      <c r="F287" s="95">
        <f t="shared" si="50"/>
        <v>479.90267499696716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3579</v>
      </c>
      <c r="E289" s="249">
        <v>3578.9</v>
      </c>
      <c r="F289" s="95">
        <f t="shared" si="50"/>
        <v>99.997205923442294</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6" sqref="E11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1626678</v>
      </c>
      <c r="E114" s="83">
        <f t="shared" si="22"/>
        <v>1858494.69</v>
      </c>
      <c r="F114" s="65">
        <f t="shared" si="1"/>
        <v>114.25092673534651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1626678</v>
      </c>
      <c r="E115" s="83">
        <f t="shared" si="23"/>
        <v>1858494.69</v>
      </c>
      <c r="F115" s="65">
        <f t="shared" si="1"/>
        <v>114.25092673534651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1626678</v>
      </c>
      <c r="E116" s="251">
        <v>1858494.69</v>
      </c>
      <c r="F116" s="65">
        <f t="shared" si="1"/>
        <v>114.25092673534651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1626678</v>
      </c>
      <c r="E141" s="108">
        <f t="shared" si="28"/>
        <v>1858494.69</v>
      </c>
      <c r="F141" s="84">
        <f t="shared" si="1"/>
        <v>114.25092673534651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8" sqref="F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3" workbookViewId="0">
      <selection activeCell="D57" sqref="D57"/>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1945268.79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1941689.8900000001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1376909.85</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560770.87</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3635.9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373.27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3578.9</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1855133.18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1855133.18</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1376653.85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474438.43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3560.9</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480</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90135.610000000102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90135.61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90135.61</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90135.61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90135.61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14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4</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30023</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0</v>
      </c>
      <c r="M219" s="73">
        <f>IF(AND('PR-RAS'!E184&gt;0,SUM('PR-RAS'!E721:E723)=0),1,0)</f>
        <v>1</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cp:lastModifiedBy>
  <cp:lastPrinted>2023-01-31T11:23:19Z</cp:lastPrinted>
  <dcterms:created xsi:type="dcterms:W3CDTF">2022-04-01T05:14:30Z</dcterms:created>
  <dcterms:modified xsi:type="dcterms:W3CDTF">2023-01-31T11:55:12Z</dcterms:modified>
</cp:coreProperties>
</file>